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drawings/drawing2.xml" ContentType="application/vnd.openxmlformats-officedocument.drawing+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drawings/drawing3.xml" ContentType="application/vnd.openxmlformats-officedocument.drawing+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4.xml" ContentType="application/vnd.openxmlformats-officedocument.drawing+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drawings/drawing5.xml" ContentType="application/vnd.openxmlformats-officedocument.drawing+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drawings/drawing6.xml" ContentType="application/vnd.openxmlformats-officedocument.drawing+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defaultThemeVersion="164011"/>
  <mc:AlternateContent xmlns:mc="http://schemas.openxmlformats.org/markup-compatibility/2006">
    <mc:Choice Requires="x15">
      <x15ac:absPath xmlns:x15ac="http://schemas.microsoft.com/office/spreadsheetml/2010/11/ac" url="C:\Users\gomez.danielam\Desktop\POA\"/>
    </mc:Choice>
  </mc:AlternateContent>
  <bookViews>
    <workbookView xWindow="0" yWindow="0" windowWidth="20490" windowHeight="8790" activeTab="1"/>
  </bookViews>
  <sheets>
    <sheet name="Informe 1T" sheetId="1" r:id="rId1"/>
    <sheet name="Informe 2T" sheetId="2" r:id="rId2"/>
    <sheet name="Informe 1er semestre." sheetId="9" r:id="rId3"/>
    <sheet name="3T" sheetId="5" state="hidden" r:id="rId4"/>
    <sheet name="4T" sheetId="8" state="hidden" r:id="rId5"/>
    <sheet name="Informe 2do Semestre " sheetId="6" state="hidden"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62" i="2" l="1"/>
  <c r="I29" i="2"/>
  <c r="I25" i="2"/>
  <c r="J29" i="2"/>
  <c r="I58" i="9"/>
  <c r="I62" i="9"/>
  <c r="H131" i="9"/>
  <c r="H132" i="9"/>
  <c r="H133" i="9"/>
  <c r="G131" i="9"/>
  <c r="G132" i="9"/>
  <c r="G133" i="9"/>
  <c r="F131" i="9"/>
  <c r="F132" i="9"/>
  <c r="F133" i="9"/>
  <c r="E131" i="9"/>
  <c r="E132" i="9"/>
  <c r="E133" i="9"/>
  <c r="H99" i="9"/>
  <c r="H100" i="9"/>
  <c r="J100" i="9" s="1"/>
  <c r="H101" i="9"/>
  <c r="G99" i="9"/>
  <c r="G100" i="9"/>
  <c r="G101" i="9"/>
  <c r="I101" i="9" s="1"/>
  <c r="F99" i="9"/>
  <c r="F100" i="9"/>
  <c r="F101" i="9"/>
  <c r="E99" i="9"/>
  <c r="E100" i="9"/>
  <c r="E101" i="9"/>
  <c r="H62" i="9"/>
  <c r="J62" i="9" s="1"/>
  <c r="H63" i="9"/>
  <c r="H64" i="9"/>
  <c r="J64" i="9" s="1"/>
  <c r="G62" i="9"/>
  <c r="G63" i="9"/>
  <c r="G64" i="9"/>
  <c r="I64" i="9" s="1"/>
  <c r="F62" i="9"/>
  <c r="F63" i="9"/>
  <c r="F64" i="9"/>
  <c r="E62" i="9"/>
  <c r="E63" i="9"/>
  <c r="E64" i="9"/>
  <c r="H29" i="9"/>
  <c r="H30" i="9"/>
  <c r="H31" i="9"/>
  <c r="J31" i="9" s="1"/>
  <c r="G29" i="9"/>
  <c r="G30" i="9"/>
  <c r="G31" i="9"/>
  <c r="F29" i="9"/>
  <c r="F30" i="9"/>
  <c r="F31" i="9"/>
  <c r="E29" i="9"/>
  <c r="E30" i="9"/>
  <c r="E31" i="9"/>
  <c r="J133" i="9"/>
  <c r="I133" i="9"/>
  <c r="J132" i="9"/>
  <c r="I132" i="9"/>
  <c r="J131" i="9"/>
  <c r="I131" i="9"/>
  <c r="I127" i="9"/>
  <c r="J101" i="9"/>
  <c r="I100" i="9"/>
  <c r="J99" i="9"/>
  <c r="I99" i="9"/>
  <c r="I95" i="9"/>
  <c r="J63" i="9"/>
  <c r="I63" i="9"/>
  <c r="I31" i="9"/>
  <c r="J30" i="9"/>
  <c r="I30" i="9"/>
  <c r="J29" i="9"/>
  <c r="I29" i="9"/>
  <c r="I25" i="9"/>
  <c r="J132" i="2"/>
  <c r="J133" i="2"/>
  <c r="I92" i="1" l="1"/>
  <c r="J130" i="1" l="1"/>
  <c r="I129" i="1"/>
  <c r="J129" i="1"/>
  <c r="J128" i="1"/>
  <c r="I128" i="1"/>
  <c r="I130" i="1"/>
  <c r="I97" i="1"/>
  <c r="J96" i="1"/>
  <c r="J97" i="1"/>
  <c r="J98" i="1"/>
  <c r="I96" i="1"/>
  <c r="I98" i="1"/>
  <c r="I64" i="1"/>
  <c r="J65" i="1"/>
  <c r="J64" i="1"/>
  <c r="J31" i="1"/>
  <c r="J29" i="1"/>
  <c r="J30" i="1"/>
  <c r="I31" i="1"/>
  <c r="I30" i="1"/>
  <c r="I29" i="1"/>
  <c r="I62" i="1"/>
  <c r="I63" i="1"/>
  <c r="J62" i="1"/>
  <c r="J134" i="8"/>
  <c r="I134" i="8"/>
  <c r="J133" i="8"/>
  <c r="I133" i="8"/>
  <c r="L132" i="8"/>
  <c r="J132" i="8"/>
  <c r="I132" i="8"/>
  <c r="J102" i="8"/>
  <c r="I102" i="8"/>
  <c r="J101" i="8"/>
  <c r="I101" i="8"/>
  <c r="J100" i="8"/>
  <c r="I100" i="8"/>
  <c r="J65" i="8"/>
  <c r="I65" i="8"/>
  <c r="J64" i="8"/>
  <c r="I64" i="8"/>
  <c r="J63" i="8"/>
  <c r="I63" i="8"/>
  <c r="J62" i="8"/>
  <c r="I62" i="8"/>
  <c r="J31" i="8"/>
  <c r="I31" i="8"/>
  <c r="J30" i="8"/>
  <c r="I30" i="8"/>
  <c r="J29" i="8"/>
  <c r="I29" i="8"/>
  <c r="I25" i="8" l="1"/>
  <c r="I96" i="8"/>
  <c r="I58" i="8"/>
  <c r="I128" i="8"/>
  <c r="I127" i="6" l="1"/>
  <c r="J133" i="6"/>
  <c r="I133" i="6"/>
  <c r="I132" i="6"/>
  <c r="J132" i="6"/>
  <c r="J131" i="6"/>
  <c r="I131" i="6"/>
  <c r="I101" i="6"/>
  <c r="J101" i="6"/>
  <c r="J100" i="6"/>
  <c r="I100" i="6"/>
  <c r="I99" i="6"/>
  <c r="J99" i="6"/>
  <c r="I95" i="6"/>
  <c r="J64" i="6"/>
  <c r="I64" i="6"/>
  <c r="J63" i="6"/>
  <c r="I63" i="6"/>
  <c r="J62" i="6"/>
  <c r="I62" i="6"/>
  <c r="J61" i="6"/>
  <c r="I61" i="6"/>
  <c r="J31" i="6"/>
  <c r="I31" i="6"/>
  <c r="J30" i="6"/>
  <c r="I30" i="6"/>
  <c r="J29" i="6"/>
  <c r="I29" i="6"/>
  <c r="I57" i="6" l="1"/>
  <c r="I25" i="6"/>
  <c r="I29" i="5"/>
  <c r="J29" i="5"/>
  <c r="I30" i="5"/>
  <c r="J30" i="5"/>
  <c r="I31" i="5"/>
  <c r="J31" i="5"/>
  <c r="I62" i="5"/>
  <c r="J62" i="5"/>
  <c r="I63" i="5"/>
  <c r="J63" i="5"/>
  <c r="I64" i="5"/>
  <c r="J64" i="5"/>
  <c r="I65" i="5"/>
  <c r="J65" i="5"/>
  <c r="I100" i="5"/>
  <c r="J100" i="5"/>
  <c r="I101" i="5"/>
  <c r="J101" i="5"/>
  <c r="I102" i="5"/>
  <c r="J102" i="5"/>
  <c r="I132" i="5"/>
  <c r="J132" i="5"/>
  <c r="L132" i="5"/>
  <c r="I133" i="5"/>
  <c r="J133" i="5"/>
  <c r="I134" i="5"/>
  <c r="J134" i="5"/>
  <c r="I128" i="5" l="1"/>
  <c r="I58" i="5" l="1"/>
  <c r="I25" i="5"/>
  <c r="I133" i="2"/>
  <c r="I132" i="2"/>
  <c r="J131" i="2"/>
  <c r="I131" i="2"/>
  <c r="I127" i="2"/>
  <c r="J101" i="2"/>
  <c r="I101" i="2"/>
  <c r="J100" i="2"/>
  <c r="I100" i="2"/>
  <c r="J99" i="2"/>
  <c r="I99" i="2"/>
  <c r="I95" i="2"/>
  <c r="J64" i="2"/>
  <c r="I64" i="2"/>
  <c r="J63" i="2"/>
  <c r="I63" i="2"/>
  <c r="J62" i="2"/>
  <c r="I58" i="2"/>
  <c r="J31" i="2"/>
  <c r="I31" i="2"/>
  <c r="J30" i="2"/>
  <c r="I30" i="2"/>
  <c r="I124" i="1"/>
  <c r="I65" i="1"/>
  <c r="J63" i="1"/>
  <c r="I58" i="1"/>
  <c r="I25" i="1"/>
  <c r="I96" i="5" l="1"/>
</calcChain>
</file>

<file path=xl/comments1.xml><?xml version="1.0" encoding="utf-8"?>
<comments xmlns="http://schemas.openxmlformats.org/spreadsheetml/2006/main">
  <authors>
    <author>Radailsa De la Cruz F</author>
    <author>Marcia Morelva Carela Guillen</author>
  </authors>
  <commentList>
    <comment ref="A25" authorId="0" shapeId="0">
      <text>
        <r>
          <rPr>
            <b/>
            <sz val="9"/>
            <color indexed="81"/>
            <rFont val="Tahoma"/>
            <family val="2"/>
          </rPr>
          <t>Radailsa De la Cruz F:</t>
        </r>
        <r>
          <rPr>
            <sz val="9"/>
            <color indexed="81"/>
            <rFont val="Tahoma"/>
            <family val="2"/>
          </rPr>
          <t xml:space="preserve">
Año 2023</t>
        </r>
      </text>
    </comment>
    <comment ref="A36" authorId="1" shapeId="0">
      <text>
        <r>
          <rPr>
            <b/>
            <sz val="9"/>
            <color indexed="81"/>
            <rFont val="Tahoma"/>
            <family val="2"/>
          </rPr>
          <t>Marcia Morelva Carela Guillen:</t>
        </r>
        <r>
          <rPr>
            <sz val="9"/>
            <color indexed="81"/>
            <rFont val="Tahoma"/>
            <family val="2"/>
          </rPr>
          <t xml:space="preserve">
RADAILSA
Tomar en cuenta el logro y Justificación de cada producto para el inforne del semestre</t>
        </r>
      </text>
    </comment>
  </commentList>
</comments>
</file>

<file path=xl/sharedStrings.xml><?xml version="1.0" encoding="utf-8"?>
<sst xmlns="http://schemas.openxmlformats.org/spreadsheetml/2006/main" count="1639" uniqueCount="217">
  <si>
    <t>Informe de Evaluación Trimestral de las Metas Físicas-Financieras</t>
  </si>
  <si>
    <t>Código</t>
  </si>
  <si>
    <t>Documento Relacionado</t>
  </si>
  <si>
    <t>Fecha Versión</t>
  </si>
  <si>
    <t>Versión</t>
  </si>
  <si>
    <t>DEC-FOR013</t>
  </si>
  <si>
    <t>Trimestre enero-marzo 2024</t>
  </si>
  <si>
    <t>I -Información Institucional</t>
  </si>
  <si>
    <t>I.I - Completar los datos requeridos sobre la institución</t>
  </si>
  <si>
    <t>Capítulo</t>
  </si>
  <si>
    <t>5151- Consejo Nacional para la Niñez y la Adolescencia</t>
  </si>
  <si>
    <t>Subcapítulo</t>
  </si>
  <si>
    <t>01- Consejo Nacional para la Niñez y la Adolescencia</t>
  </si>
  <si>
    <t>Unidad Ejecutora</t>
  </si>
  <si>
    <t>0001- Consejo Nacional para la Niñez y la Adolescencia</t>
  </si>
  <si>
    <t>Misión</t>
  </si>
  <si>
    <t>Garantizar los derechos fundamentales de los niños, niñas y adolescentes en la República Dominicana, mediante la efectividad rectoría de las políticas en materia de niñez y adolescencia.</t>
  </si>
  <si>
    <t>Visión</t>
  </si>
  <si>
    <t>Que todos los niños, niñas y adolescentes en la República Dominicana vivan en familias y comunidades que respeten, protejan y garanticen sus derechos fundamentales.</t>
  </si>
  <si>
    <t>II. Contribución a la Estrategia Nacional de Desarrollo</t>
  </si>
  <si>
    <t>Eje estratégico:</t>
  </si>
  <si>
    <t>DESARROLLO  SOCIAL. El Segundo Eje Estratégico postula la construcción de: “Una sociedad con igualdad de derechos y oportunidades, en la que toda la población tiene garantizada educación, salud, vivienda digna y servicios básicos de calidad, y que promueve la reducción progresiva de la pobreza y la desigualdad social y territorial</t>
  </si>
  <si>
    <t>Objetivo general:</t>
  </si>
  <si>
    <t>El Segundo Eje Estratégico postula la construcción de: “Una sociedad con igualdad de derechos y oportunidades, en la que toda la población tiene garantizada educación, salud, vivienda digna y servicios básicos de calidad, y que promueve la reducción progresiva de la pobreza y la desigualdad social y territorial</t>
  </si>
  <si>
    <t>Objetivo(s) específico(s):</t>
  </si>
  <si>
    <t>2.3.4</t>
  </si>
  <si>
    <t>Proteger a los niños, niñas, adolescentes y jóvenes desde la primera infancia para propiciar su desarrollo integral e inclusión social.</t>
  </si>
  <si>
    <t>III. Información del Programa</t>
  </si>
  <si>
    <t>Nombre:</t>
  </si>
  <si>
    <t>12-Integración de niños, niñas y adolescentes para el derecho de vivir en familia</t>
  </si>
  <si>
    <t>Descripción:</t>
  </si>
  <si>
    <t xml:space="preserve"> Este programa consiste en la colocación de un niño, niña o adolescente en una familia permanente (a través de la figura de adopción), como medida de protección según lo refiere la Ley 136-03. Este programa brinda un producto terminado de la Institución su, orientación es hacia lo externo de la misma. </t>
  </si>
  <si>
    <r>
      <t>Beneficiarios:</t>
    </r>
    <r>
      <rPr>
        <sz val="12"/>
        <color rgb="FF000000"/>
        <rFont val="Century Gothic"/>
        <family val="2"/>
      </rPr>
      <t xml:space="preserve"> </t>
    </r>
  </si>
  <si>
    <t xml:space="preserve"> Niños, niñas y adolescentes de 0-18 años y las familias adoptantes.</t>
  </si>
  <si>
    <t>Resultado Asociado:</t>
  </si>
  <si>
    <t>Colocar a un NNA en una familia permanente, a través de una adopción. La Adopción es una institución jurídica de orden público e interés social que permite crear, mediante sentencia rendida un vinculo de felación entre personas que no lo tienen por naturaleza, dicha medida es de integración.</t>
  </si>
  <si>
    <t>IV. Formulación y Ejecución Física-Financiera</t>
  </si>
  <si>
    <t>IV.I - Desempeño financiero</t>
  </si>
  <si>
    <t>Presupuesto Inicial</t>
  </si>
  <si>
    <t>Presupuesto Vigente</t>
  </si>
  <si>
    <t>Presupuesto Ejecutado</t>
  </si>
  <si>
    <t>Porcentaje de Ejecución (ejecutado/vigente)</t>
  </si>
  <si>
    <t>IV.II - Formulación y Ejecución Trimestral de las Metas por Producto</t>
  </si>
  <si>
    <t xml:space="preserve"> Presupuesto Anual</t>
  </si>
  <si>
    <t>Programación Trimestral</t>
  </si>
  <si>
    <t>Ejecución Trimestral</t>
  </si>
  <si>
    <t>Avance</t>
  </si>
  <si>
    <t>Producto</t>
  </si>
  <si>
    <t>Indicador</t>
  </si>
  <si>
    <t>Física
(A)</t>
  </si>
  <si>
    <t>Financiera
(B)</t>
  </si>
  <si>
    <t>Física
(C)</t>
  </si>
  <si>
    <t>Financiera
(D)</t>
  </si>
  <si>
    <t>Física 
(E)</t>
  </si>
  <si>
    <t>Financiera 
 (F)</t>
  </si>
  <si>
    <t>Física 
(%)
 G=E/C</t>
  </si>
  <si>
    <t>Financiero 
(%) 
H=F/D</t>
  </si>
  <si>
    <t>01-Niños, niñas y adolescentes integrados en una familia por adopción</t>
  </si>
  <si>
    <t>02-Niños, niñas y adolescentes integrados en una familia mediante programa de acogida</t>
  </si>
  <si>
    <t>03-Niños, niñas y adolescentes reintegrados en el seno familiar</t>
  </si>
  <si>
    <t>V. Análisis de los Logros y Desviaciones</t>
  </si>
  <si>
    <t>V.I - Información de Logros y Desviaciones por Producto</t>
  </si>
  <si>
    <t xml:space="preserve">Producto: </t>
  </si>
  <si>
    <t xml:space="preserve">Descripción del producto: </t>
  </si>
  <si>
    <t>Niños, niñas y adolescentes integrados en una familia por adopción</t>
  </si>
  <si>
    <t>Logros alcanzados:</t>
  </si>
  <si>
    <t>Fueron colocados 33 NNA en una familia por adopción</t>
  </si>
  <si>
    <t>Causas y justificación del desvío:</t>
  </si>
  <si>
    <t>En cuanto a la meta física y financiera este producto no presenta desvío por encima o por debajo del 5%.</t>
  </si>
  <si>
    <t>Niños, niñas y adolescentes integrados en una familia mediante programa de acogida</t>
  </si>
  <si>
    <t>Fueron colocados 11 Niños, niñas y adolescentes  en una familia mediante programa de acogida</t>
  </si>
  <si>
    <t>En cuanto a la meta física, este producto presenta desvío debido a que es un programa que requiere de un proceso riguroso y los tiempos no dependen directamente del CONANI, sino de la disponibilidad de las familias y condiciones legales para acoger un niño, niña o adolescente (NNA). En cuanto a la meta financiera no presenta desvío significativo</t>
  </si>
  <si>
    <t>Niños, niñas y adolescentes reintegrados en el seno familiar</t>
  </si>
  <si>
    <t>Fueron reintegrados 132 Niños, niñas y adolescentes en el seno familiar</t>
  </si>
  <si>
    <t>En cuanto a la meta física, esta no se logró debido a que a la fecha la fiscalía no autorizo el total de NNA para los que se solicitó autorización de salida. El proceso de egreso de un niño, niña y adolescente se realiza entre CONANI y la fiscalía de NNA. En cuanto a la meta financiera no presenta desvío significativo</t>
  </si>
  <si>
    <r>
      <t xml:space="preserve">VI. </t>
    </r>
    <r>
      <rPr>
        <b/>
        <sz val="11"/>
        <color theme="0"/>
        <rFont val="Century Gothic"/>
        <family val="2"/>
      </rPr>
      <t>Oportunidades de Mejora</t>
    </r>
  </si>
  <si>
    <t xml:space="preserve">VI. I - De acuerdo a los eventos presentados durante la ejecución del producto, ¿qué aspecto puede mejorarse? </t>
  </si>
  <si>
    <t>Para la planificación de la meta física del segundo trimestre del 2023 tomar en consideración ejecutar más expediente de niños, niñas y adolescentes.</t>
  </si>
  <si>
    <t>14-Protección de los derechos de niños, niñas y adolescentes</t>
  </si>
  <si>
    <t>En la regulación y supervisión de los servicios  que ofrecen las asociaciones sin fines de lucro y organizaciones gubernamentales; formulación, regulación y seguimiento en la aplicación de políticas y normas; capacitación y apoyo técnico que ofrece CONANI, como órgano rector del Sistema Nacional de Protección a los programas  que desarrollan las organizaciones gubernamentales y no gubernamentales y la habilitación, coordinación y funcionamiento de las oficinas regionales y municipales. Como se puede observar este programa cuenta con cuatro actividades presupuestarias.</t>
  </si>
  <si>
    <t>Los niños, niñas y adolescentes que se encuentran en todo el territorio nacional.</t>
  </si>
  <si>
    <t>Proteger a los niños, niñas y adolescentes y jóvenes desde la primera infancia para propiciar su desarrollo integral e inclusión social, mediante acciones que desarrolla el CONANI, con base en la ley 136-03, con la finalidad de normar, controlar y vigilar las actividades que realizan  las ONG, OG y sociedad civil en el ámbito de la protección, atención y restitución de derechos de los NNA, certificando programas a través de un aseguramiento escrito conforme con ciertos requisitos especificados.</t>
  </si>
  <si>
    <t>01-ASFL, OG y entidades del sector privado que gestionan programas de atención a niños, niñas y adolescentes supervisados por CONANI</t>
  </si>
  <si>
    <t>02-Niños, niñas y adolescentes atendidos por los diferentes mecanismos de orientación y denuncia para la protección de sus derechos</t>
  </si>
  <si>
    <t>03-Municipios cuentan con iniciativas, proyectos y programas dirigidas a la atención y participación de la niñez y la adolescencia.</t>
  </si>
  <si>
    <t xml:space="preserve">04-Promoción y difusión para la sencibilización en materia de los derechos de la niñez y la adolescencia dirigido a la sociedad en general. </t>
  </si>
  <si>
    <t>ASFL, OG y entidades del sector privado que gestionan programas de atención a niños, niñas y adolescentes supervisados por CONANI</t>
  </si>
  <si>
    <t>Fueron supervisadas 78 ASFL, OG y entidades del sector privado que gestionan programas de atención a niños, niñas y adolescentes supervisados por CONANI</t>
  </si>
  <si>
    <t>En cuanto a la meta física, durante el primer trimestre las ASFL ambulatoria no fueron supervisaras, esta supervisión se pospuso para unificarlas al proceso de inicio de presentación de solicitudes de subvención y el acompañamiento que desde la sectorial se brinda. En cuanto a la meta financiera no presenta desvío significativo.</t>
  </si>
  <si>
    <t>Niños, niñas y adolescentes atendidos por los diferentes mecanismos de orientación y denuncia para la protección de sus derechos</t>
  </si>
  <si>
    <t>3013 Niños, niñas y adolescentes atendidos por los diferentes mecanismos de orientación y denuncia para la protección de sus derechos</t>
  </si>
  <si>
    <t>En cuanto a la meta física, las oficinas Regionales y Municipales recibieron una mayor demanda de Niños, niñas y adolescentes atendidos por los diferentes mecanismos de orientación y denuncia. En cuanto a la meta financiera no presenta desvío significativo.</t>
  </si>
  <si>
    <t>Municipios cuentan con iniciativas, proyectos y programas dirigidas a la atención y participación de la niñez y la adolescencia.</t>
  </si>
  <si>
    <t>Fueron realizados 44 dialogos en los municipios, como iniciativas, proyectos y programas dirigidas a la atención y participación de la niñez y la adolescencia.</t>
  </si>
  <si>
    <t>En cuanto a la meta física, se incremento debido a la demanda en las comunidades y la amplitud de presencia de la institución en los territorios a nivel nacional. En cuanto a la meta financiera, este producto no presenta desvío</t>
  </si>
  <si>
    <t xml:space="preserve">15-Atención integral de niños, niñas y adolescentes </t>
  </si>
  <si>
    <t>Este programa se refiere al servicio de atención integral que ofrece CONANI, a través de los Hogares de Paso (Servicios de Albergues y Formación Educativa) y al servicio de seguimiento de casos Judiciales de Niños, Niñas y Adolescentes. A través de los equipos multidisciplinarios que se encuentran colocados en los Tribunales especializados de Niños, Niñas y Adolescentes.</t>
  </si>
  <si>
    <t xml:space="preserve">Los niños, niñas y adolescentes son acogidos en un Hogar de Paso de CONANI, que se encuentra en situación de  riesgo personal y social, desvinculado con la familia o en situaciones que ponen en peligro su vida y desarrollo; y los NNA en conflicto con la ley penal que se les realiza evaluaciones psicológicas o socio familiares de acuerdo al requerimiento de los tribunales. </t>
  </si>
  <si>
    <t xml:space="preserve">Este programa a través de los Hogares de Paso, contribuye a brindar protección de forma temporal,  a lo niños, niñas o adolescentes, que se encuentren en riesgo físico y psicológico, con la finalidad de insertarlo a su familia de origen, una familia extendida o una  familia permanente a través de una adopción. </t>
  </si>
  <si>
    <t>01-Niños, niñas y adolescentes con atención integral en los hogares de paso</t>
  </si>
  <si>
    <t>02-Niños, niñas y adolescentes con evaluaciones psicológicas y socio-familiares</t>
  </si>
  <si>
    <t>03-Niños, niñas y adolescentes en situación de espacio público y/o movilidad y peores formas de trabajo infantil (PFTI) atendidos en programas residenciales y ambulatorios</t>
  </si>
  <si>
    <t>Niños, niñas y adolescentes con atención integral en los hogares de paso</t>
  </si>
  <si>
    <t>1783 Niños, niñas y adolescentes con atención integral en los hogares de paso</t>
  </si>
  <si>
    <t>En cuanto a la meta física, este producto no presenta desvío significativo. En cuanto a la meta financiera, este producto se vio afectado por la aprobación de la modificación de adición de los fondos sub_x0002_utilizados en marzo. La tardanza en la aprobación no nos permitió poder solicitar a DIGEPRES una modificación y/o actualización de la programación financiera del T1. Esto dejando la programación financiera teniendo como base el presupuesto inicial. Una vez llegada dicha modificación (Fondo 121) procedimos a ejecutar las facturas acumuladas durante los primeros meses que pertenecen a procesos adjudicadosdel 2023.</t>
  </si>
  <si>
    <t>Niños, niñas y adolescentes con evaluaciones psicológicas y socio-familiares</t>
  </si>
  <si>
    <t>2190 Niños, niñas y adolescentes con evaluaciones psicológicas y socio-familiares</t>
  </si>
  <si>
    <t>En cuanto a la meta física, las oficinas regionales, municipales y equipos multidisciplinarios al recibir mayor demanda de casos se ejecutaron mayores evaluaciones psicológicas y socio_x0002_familiares. En cuanto a la meta financiera no presenta desvío significativo.</t>
  </si>
  <si>
    <t>Niños, niñas y adolescentes en situación de espacio público y/o movilidad y peores formas de trabajo infantil (PFTI) atendidos en programas residenciales y ambulatorios</t>
  </si>
  <si>
    <t>113 Niños, niñas y adolescentes en situación de espacio público y/o movilidad y peores formas de trabajo infantil (PFTI) atendidos en programas residenciales y ambulatorios</t>
  </si>
  <si>
    <t>En cuanto a la meta física, esta fue aumentada debido riesgos y/o supuestos como son la reincidencia de los menores de edad abordados y a la crisis migratoria del vecino país Haití. En cuanto a la meta financiera, no presenta desvio significativo.</t>
  </si>
  <si>
    <t>Continuar el aumento de los NNA y adolescentes con atención integral.</t>
  </si>
  <si>
    <t>45-Reducción de embarazo en adolescentes</t>
  </si>
  <si>
    <r>
      <t xml:space="preserve"> Este programa consiste en la reducción de embarazo en adolescentes, mediante la realizacion de actividades, programas de educación integral en sexualidad  en el contexto comunitario (a través de la de la Unidad Técnica de Gestión), como medida de protección según lo refiere la Ley 136-03. </t>
    </r>
    <r>
      <rPr>
        <i/>
        <sz val="11"/>
        <rFont val="Calibri"/>
        <family val="2"/>
        <scheme val="minor"/>
      </rPr>
      <t xml:space="preserve">Este programa brinda un producto terminado de la Institución, su orientación es hacia lo externo de la misma. </t>
    </r>
  </si>
  <si>
    <t xml:space="preserve">Niñas, niños y adolescentes participando en programas de educación integral en sexualidad en el contexto comunitario. Niñas, niños y adolescentes incorporados a programas y actividades culturales, deportivas, de ocio y esparcimiento para el desarrollo de habilidades sociales y proyectos de vida alternativos. Padres, madres y/o tutores reciben sensibilización, capacitación y acompañamiento en habilidades parentales, crianza positiva y otras intervenciones a través de programas de apoyo sociofamiliar.
</t>
  </si>
  <si>
    <t xml:space="preserve">01-Niñas, niños y adolescentes participando en programas de educación integral en sexualidad en el contexto comunitario. </t>
  </si>
  <si>
    <t xml:space="preserve">02-Niños, niñas y adolescentes incorporados a programas y actividades culturales, deportivas, de ocio y esparcimiento para el desarrollo de habilidades sociales y proyectos de vida alternativos. </t>
  </si>
  <si>
    <t>03-Padres, madres y/o tutores reciben sensibilización, capacitación y acompañamiento en habilidades parentales, crianza positiva y otras intervenciones a través de programas de apoyo sociofamiliar.</t>
  </si>
  <si>
    <t xml:space="preserve">Niñas, niños y adolescentes participando en programas de educación integral en sexualidad en el contexto comunitario. </t>
  </si>
  <si>
    <t xml:space="preserve">1,768 Niñas, niños y adolescentes participando en programas de educación integral en sexualidad en el contexto comunitario. </t>
  </si>
  <si>
    <t>En cuanto a la meta física, fue superada debido a la demanda comunitaria, y se desarrollaron procesos de articulación interinstitucional con otra organización para dar respuesta a la comunidad. En cuanto a la meta financiera, este producto fue afectado por una modificación presupuestaria (2024-534) disminuido a 700,000.00</t>
  </si>
  <si>
    <t xml:space="preserve">Niños, niñas y adolescentes incorporados a programas y actividades culturales, deportivas, de ocio y esparcimiento para el desarrollo de habilidades sociales y proyectos de vida alternativos. </t>
  </si>
  <si>
    <t xml:space="preserve">1,768 Niños, niñas y adolescentes incorporados a programas y actividades culturales, deportivas, de ocio y esparcimiento para el desarrollo de habilidades sociales y proyectos de vida alternativos. </t>
  </si>
  <si>
    <t>En cuanto a la meta física, fue superada debido a la demanda comunitaria, y se desarrollaron procesos de articulación interinstitucional con otra organización para dar respuesta a la comunidad. En cuanto a la meta financiera, este producto no presenta desvío significativo.</t>
  </si>
  <si>
    <t>Padres, madres y/o tutores reciben sensibilización, capacitación y acompañamiento en habilidades parentales, crianza positiva y otras intervenciones a través de programas de apoyo sociofamiliar.</t>
  </si>
  <si>
    <t>1,799 Padres, madres y/o tutores reciben sensibilización, capacitación y acompañamiento en habilidades parentales, crianza positiva y otras intervenciones a través de programas de apoyo sociofamiliar.</t>
  </si>
  <si>
    <t>En cuanto a la meta física, fue superada debido a la demanda comunitaria, y se desarrollaron procesos de articulación interinstitucional con otra organización para dar respuesta a la comunidad. En cuanto a la meta financiera, este producto fue afectado por una modificación presupuestaria (2024-534) disminuido a 1,400,000.</t>
  </si>
  <si>
    <t>Ejecutar las metas de acuerdo a lo planificado, a fin de cumplir con los propositos fundamentales de los productos.</t>
  </si>
  <si>
    <r>
      <rPr>
        <b/>
        <sz val="10"/>
        <rFont val="Calibri"/>
        <family val="2"/>
      </rPr>
      <t>Nota:</t>
    </r>
    <r>
      <rPr>
        <sz val="10"/>
        <rFont val="Calibri"/>
        <family val="2"/>
      </rPr>
      <t xml:space="preserve"> Las secciones III, IV, V y VI deben ser repetidas, la misma cantidad de programas sustantivos (codificados desde 11 al 95) que tenga la unidad ejecutora</t>
    </r>
  </si>
  <si>
    <t>Realizado por:</t>
  </si>
  <si>
    <t>Radailsa De La Cruz</t>
  </si>
  <si>
    <t xml:space="preserve">Fecha: </t>
  </si>
  <si>
    <t>Hora:</t>
  </si>
  <si>
    <t>3:pm</t>
  </si>
  <si>
    <t>Dirección de Planificación y Desarrollo</t>
  </si>
  <si>
    <t>Trimestre abril-junio 2024</t>
  </si>
  <si>
    <t>Impulsar y velar por la garantía de los derechos fundamentales de niñas, niños y adolescentes en República Dominicana, mediante la rectoría del Sistema Nacional de Protección.</t>
  </si>
  <si>
    <t>Un Estado garante que propicie el pleno disfrute de los derechos de niños, niñas y adolescentes, su participación activa, a través de servicios oportunos y familias y comunidades protectoras.</t>
  </si>
  <si>
    <t xml:space="preserve">Este programa consiste en la colocación de un niño, niña o adolescente en una familia permanente (a través de la figura de adopción), como medida de protección según lo refiere la Ley 136-03. Este programa brinda un producto terminado de la Institución su, orientación es hacia lo externo de la misma. </t>
  </si>
  <si>
    <t>03-Niños, niñas y adolescentes integrados en una familia por adopción</t>
  </si>
  <si>
    <t>04-Niños, niñas y adolescentes integrados en una familia mediante programa de acogida</t>
  </si>
  <si>
    <t>05-Niños, niñas y adolescentes reintegrados en el seno familiar</t>
  </si>
  <si>
    <t>En cuanto a la meta física, esta presenta desvío debido a que para la colocación de los NNA en una familia acogedora se requiere la evaluación de las familias postulantes y al no presentarse el total de familias citadas en el trimestre, no se pudo completar la meta programada dentro de las fechas. En cuanto a la meta financiera, este producto no presenta desvío significativo.</t>
  </si>
  <si>
    <t>Reintegración de 132 NNA al seno familiar</t>
  </si>
  <si>
    <t>En cuanto a la meta física, no se completó la meta debido a que se está a la espera de respuesta para casos que requieren aprobación de la fiscalía y la actualización de informaciones en los trabajos sociales que realizan los técnicos de CONANI. En cuanto a la meta financiera no presenta desvío significativo.</t>
  </si>
  <si>
    <t xml:space="preserve"> Programación Anual</t>
  </si>
  <si>
    <t>05-ASFL, OG y entidades del sector privado que gestionan programas de atención a niños, niñas y adolescentes supervisados por CONANI</t>
  </si>
  <si>
    <t>09-Niños, niñas y adolescentes atendidos por los diferentes mecanismos de orientación y denuncia para la protección de sus derechos</t>
  </si>
  <si>
    <t>011-Municipios cuentan con iniciativas, proyectos y programas dirigidas a la atención y participación de la niñez y la adolescencia.</t>
  </si>
  <si>
    <t>118 ASFL, OG y entidades del sector privado que gestionan programas de atención a niños, niñas y adolescentes supervisados por CONANI</t>
  </si>
  <si>
    <t>3703 Niños, niñas y adolescentes atendidos por los diferentes mecanismos de orientación y denuncia para la protección de sus derechos</t>
  </si>
  <si>
    <t>En cuanto a la meta física, el desvío al alza se debió al periodo de vacaciones en los centros educativos y a la situación del vecino país de Haití, ademas de la ampliación de la red de servicios para la atención a denuncias que realizó el CONANI por los diferentes mecanismos. Con relación a la meta financiera, este producto no presenta desvío significativo.</t>
  </si>
  <si>
    <t>En cuanto la meta física, algunas localidades presentaron dificultades logísticas para la organización de los diálogos, tales como disponibilidad de espacios adecuados y las condiciones climáticas adversas también jugaron un papel crucial en el retraso o la cancelación de varios eventos planificados. En cuanto la meta financiera este producto no presenta desvío significativo.</t>
  </si>
  <si>
    <t xml:space="preserve">12-Promoción y difusión para la sencibilización en materia de los derechos de la niñez y la adolescencia dirigido a la sociedad en general. </t>
  </si>
  <si>
    <t xml:space="preserve">Promoción y difusión para la sencibilización en materia de los derechos de la niñez y la adolescencia dirigido a la sociedad en general. </t>
  </si>
  <si>
    <t>02-Niños, niñas y adolescentes con atención integral en los hogares de paso</t>
  </si>
  <si>
    <t>05-Niños, niñas y adolescentes con evaluaciones psicológicas y socio-familiares</t>
  </si>
  <si>
    <t>06-Niños, niñas y adolescentes en situación de espacio público y/o movilidad y peores formas de trabajo infantil (PFTI) atendidos en programas residenciales y ambulatorios</t>
  </si>
  <si>
    <t>En cuanto a la meta fisica, esta fue sobre pasada debido a la alza en las denuncias ante riesgo y la alza en la movilidad y trabajo infantil. En cuanto a la meta financiera en este programa se atribuye principalmente a las demoras en los procesos de compras que afectaron su ejecución. Además, ciertos proveedores no presentaron sus facturas en tiempo y forma, lo cual generó retrasos adicionales. Estos factores combinados incidieron negativamente en el logro de los objetivos establecidos, afectando la fluidez y eficiencia del programa en su conjunto.</t>
  </si>
  <si>
    <t>Fueron realizadas 2042 evaluaciones psicológicas y socio-familiares a NNA</t>
  </si>
  <si>
    <t>En cuanto a la meta física, la cantidad reflejada en el indicador (tanto de las oficinas de CONANI en los territorios como de los equipos multidisciplinarios en los tribunales para los NNA en conflicto con la ley), se debió a que hubo una actualización en la herramienta de reporte de evidencia lo cual se reflejado en el cumplimiento de meta, ya que la actualización para la mejora de la calidad del reporte de estos indicadores, requirió tiempo y adaptación de los actores. En cuanto a la meta financiera, este producto no presenta desvío significativo.</t>
  </si>
  <si>
    <t>En cuanto a la meta física, se puede evidenciar el exceso de la meta debido a riesgos como la reincidencia de menores abordados y la crisis migratoria de Haití, además de la posibilidad de realizar mas jornada de protección en este trimestre. En cuanto a la meta financiera este producto no presenta desvío significativo.</t>
  </si>
  <si>
    <t xml:space="preserve">07-Niñas, niños y adolescentes participando en programas de educación integral en sexualidad en el contexto comunitario. </t>
  </si>
  <si>
    <t xml:space="preserve">08-Niños, niñas y adolescentes incorporados a programas y actividades culturales, deportivas, de ocio y esparcimiento para el desarrollo de habilidades sociales y proyectos de vida alternativos. </t>
  </si>
  <si>
    <t>09-Padres, madres y/o tutores reciben sensibilización, capacitación y acompañamiento en habilidades parentales, crianza positiva y otras intervenciones a través de programas de apoyo sociofamiliar.</t>
  </si>
  <si>
    <t>614 Niñas, niños y adolescentes participaron en programas de educación integral en sexualidad en el contexto comunitario.</t>
  </si>
  <si>
    <t xml:space="preserve">758 Niños, niñas y adolescentes incorporados a programas y actividades culturales, deportivas, de ocio y esparcimiento para el desarrollo de habilidades sociales y proyectos de vida alternativos. </t>
  </si>
  <si>
    <t>En cuanto a la meta física, esta fue por debajo de la meta programada debido a que durante este trimestre, se inició el reclutamiento de facilitadores y la formación de los mismos. Con los recursos disponibles se realizaron actividades culturales y deportivas gracias al apoyo del equipo de las oficinas regionales y municipales, estas actividades incluyeron talleres de expresión cultural y tardes lúdicas y recreativas, impactando a una población total de 758 niños, niñas y adolescentes. En cuanto a la meta financiera, esta no presenta desvío por encima o por debajo del 5%.</t>
  </si>
  <si>
    <t>987 Padres, madres y/o tutores recibieron sensibilización, capacitación y acompañamiento en habilidades parentales, crianza positiva y otras intervenciones a través de programas de apoyo sociofamiliar.</t>
  </si>
  <si>
    <t>En cuanto a la meta física, durante este trimestre, se inició el proceso de compra de materiales y el reclutamiento de facilitadores. Nos encontramos en la parte de formación de los facilitadores esencial para garantizar que los talleres de Crianza Positiva se desarrollen de manera efectiva y que los facilitadores cuenten con las herramientas y conocimientos necesarios. Con los recursos disponibles realizaron encuentros en las comunidades, logrando capacitar a un total de 987 personas. Estos talleres proporcionaron herramientas y estrategias efectivas para fomentar un ambiente familiar y comunitario que apoye el desarrollo integral y el bienestar de los niños, niñas y adolescentes. En cuanto a la meta financiera, este producto no presenta desvío por encima o por debajo del 5%.</t>
  </si>
  <si>
    <t xml:space="preserve">Revisado por: </t>
  </si>
  <si>
    <t>Departamento de Formulación, Monitoreo y Evaluación de Planes, Programas y Proyectos</t>
  </si>
  <si>
    <t xml:space="preserve">Aprobado por: </t>
  </si>
  <si>
    <t>Semestre enero-junio 2024</t>
  </si>
  <si>
    <t>Programación Semestral</t>
  </si>
  <si>
    <t>Ejecución Semestral</t>
  </si>
  <si>
    <t>67 Niños, niñas y adolescentes integrados en una familia por adopción</t>
  </si>
  <si>
    <t>21 Niños, niñas y adolescentes integrados en una familia mediante programa de acogida</t>
  </si>
  <si>
    <t>264 Niños, niñas y adolescentes reintegrados en el seno familiar</t>
  </si>
  <si>
    <t>196 ASFL, OG y entidades del sector privado que gestionan programas de atención a niños, niñas y adolescentes supervisados por CONANI</t>
  </si>
  <si>
    <t>6,716 Niños, niñas y adolescentes atendidos por los diferentes mecanismos de orientación y denuncia para la protección de sus derechos</t>
  </si>
  <si>
    <t>107 diálogos comunitarios en municipios que cuentan con iniciativas, proyectos y programas dirigidas a la atención y participación de la niñez y la adolescencia.</t>
  </si>
  <si>
    <t>212 niños, niñas y adolescentes en situación de espacio público y/o movilidad y peores formas de trabajo infantil (PFTI) atendidos en programas residenciales y ambulatorios</t>
  </si>
  <si>
    <t xml:space="preserve">2,382 Niñas, niños y adolescentes participando en programas de educación integral en sexualidad en el contexto comunitario. </t>
  </si>
  <si>
    <t xml:space="preserve">2,526 Niños, niñas y adolescentes incorporados a programas y actividades culturales, deportivas, de ocio y esparcimiento para el desarrollo de habilidades sociales y proyectos de vida alternativos. </t>
  </si>
  <si>
    <t>2,786 Padres, madres y/o tutores reciben sensibilización, capacitación y acompañamiento en habilidades parentales, crianza positiva y otras intervenciones a través de programas de apoyo sociofamiliar.</t>
  </si>
  <si>
    <t>Trimestre julio-septiembre 2024</t>
  </si>
  <si>
    <t xml:space="preserve">Hora: </t>
  </si>
  <si>
    <t>Trimestre Octubre-Diciembre 2024</t>
  </si>
  <si>
    <t>Para la planificación de la meta física de los periodos siguiente tomar en consideración ejecutar más expediente de niños, niñas y adolescentes.</t>
  </si>
  <si>
    <t>Informe de Evaluación Semestral de las Metas Físicas-Financieras</t>
  </si>
  <si>
    <t>Informe físico-financiero semestre julio - diciembre 2024</t>
  </si>
  <si>
    <t xml:space="preserve"> Este programa consiste en la colocación de un niño, niña o adolescente en una familia permanente (a través de la figura de adopción), como medida de protección según lo refiere la Ley 136-03. Este programa brinda un producto terminado de la Institución, su orientación es hacia lo externo de la misma. </t>
  </si>
  <si>
    <t>Para la planificación de la meta física del siguiente periodo, realizar un mayor esfuerzo para la Integración de niños, niñas y adolescentes para el derecho de vivir en familia.</t>
  </si>
  <si>
    <t>Reinserción de 34 NNA, al seno familiar por medio de adopción.</t>
  </si>
  <si>
    <t>En este trimestre no se realizaron las comisiones de asignación programadas para el total de adopciones comprometidas. Las comisiones son la que dan paso al proceso de convivencia previa por 60 días para posteriormente proceder al depósito del expediente ante los tribunales de NNA, si este proceso no se lleva a cabo no se concreta la adopción. Se depositaron 32 expedientes para un total de 34 adopciones. En cuanto a la meta financiera, este producto no presenta desvío significativo.</t>
  </si>
  <si>
    <t>Reinserción de 10 NNA, al seno familiar por medio de programa de acogida.</t>
  </si>
  <si>
    <t>Para la colocación de los NNA en una familia acogedora se requiere la evaluación de las familias postulantes y al no presentarse el total de familias citadas en el trimestre, no se pudo completar la meta programada dentro de las fechas. En cuanto a la meta financiera, este producto no presenta desvío significativo.</t>
  </si>
  <si>
    <t>La meta física fue superada debido a que se sumaron acompañamientos adicionales relacionados a garantizar que las ASFL subvencionadas en este año, pudieran presentar sus propuestas de solicitud de fondos para el 2025. En cuanto a la meta financiera, este producto no presenta desvío significativo.</t>
  </si>
  <si>
    <t>En cuanto a la meta física, el desvío al alza se debió al período de vacaciones en los centros educativos en los que se pueden incrementar las denuncias y a la situación del vecino país de Haití, además de la ampliación de la red de servicios para la atención a denuncias que realizó el CONANI por los diferentes mecanismos. Con relación a la meta financiera, este producto no presenta desvío significativo.</t>
  </si>
  <si>
    <t>63 diálogos comunitrios en municipios con iniciativas, proyectos y programas dirigidas a la atención y participación de la niñez y la adolescencia.</t>
  </si>
  <si>
    <t>Este programa se refiere al servicio de atención integral que ofrece CONANI, a través de los Hogares de Paso y al servicio de seguimiento de casos Judiciales de Niños, Niñas y Adolescentes. A través de los equipos multidisciplinarios que se encuentran colocados en los Tribunales especializados de Niños, Niñas y Adolescentes.</t>
  </si>
  <si>
    <t>1670 niños, niñas y adolescentes atendidos</t>
  </si>
  <si>
    <t xml:space="preserve">99 niños, niñas y adolescentes rescatados en jornadas, operativos o denuncias por situación de espacio público y/o movilidad y peores formas de trabajo infantil (PFTI) </t>
  </si>
  <si>
    <t>En cuanto a la meta física, el proceso de reclutamiento de facilitadores para los programas de ESI comenzó al inicio del trimestre. Este proceso es crucial para garantizar que los facilitadores sean adecuadamente seleccionados y capacitados para impartir los programas de manera efectiva. Una parte significativa del tiempo se dedicó al proceso de formación de los facilitadores. A pesar de los desafíos mencionados, se logró alcanzar a 614 adolescentes, con una participación equilibrada entre géneros (361 masculino y 253 femenino). En cuanto a la meta financiera, no se programaron recursos por lo tanto no hubo ejecución de los mismos, sin embargo debido a la existencia de materiales didácticos en los almacenes de CONANI y al aprovechamiento del espacio dentro de otros productos del programa 45, se logro impactar la población mencionada.</t>
  </si>
  <si>
    <t>Ejecutar las metas de acuerdo a lo planificado, a fin de cumplir con los propósitos fundamentales de los productos.</t>
  </si>
  <si>
    <t>En cuanto a la meta física, esta no fue posible debido a que no se realizaron las comisiones de asignación programadas para el total de adopciones comprometidas al trimestre, estás comisiones son la que dan paso al proceso de convivencia previa por 60 días para posteriormente proceder al deposito del expediente ante los tribunales de NNA, si este proceso no se lleva a cabo no se concreta la adopción. Se depositaron 32 expedientes para un total de 34 adopciones. En cuanto a la meta financiera, este producto no presenta desvío significativo.</t>
  </si>
  <si>
    <t>En cuanto a la meta física, no se completó la meta debido a que varios expedientes están a espera de aprobación de la fiscalía para la terminación de la orden de protección. El proceso de egreso de un niño, niña y adolescente se realiza entre CONANI y la Fiscalía de niñez y adolescencia. En cuanto a la meta financiera no presenta desvío significativo.</t>
  </si>
  <si>
    <t>En cuanto a la meta física, en el primer trimestre no se supervisaron las ASFL de servicios ambulatorios para realizar las supervisiones de mano con el proceso de inicio de presentación de solicitudes de subvención. En el segundo trimestre la meta física fue superada debido a que se sumaron acompañamientos adicionales relacionados a garantizar que las ASFL subvencionadas en este año, pudieran presentar sus propuestas de solicitud de fondos para el 2025. En cuanto a la meta financiera, este producto no presenta desvio por encima o por debajo del 5%.</t>
  </si>
  <si>
    <t>En cuanto la meta física, el comportamiento de la ejecución respondió a una alta demanda en las comunidades, a pesar de que algunas localidades presentaron dificultades logísticas para la organización de los diálogos, tales como disponibilidad de espacios adecuados y las condiciones climáticas adversas también jugaron un papel crucial en el retraso o la cancelación de varios eventos planificados. En cuanto la meta financiera este producto no presenta desvío significativo.</t>
  </si>
  <si>
    <t>3,453 atenciones a niños, niñas y adolescentes en los hogares de paso, con un promedio de 576 personas por mes</t>
  </si>
  <si>
    <t>En cuanto a la meta física, esta fue superada debido al alza en las denuncias ante riesgo y el alza en la movilidad y trabajo infantil. En cuanto a la meta financiera en el primer trimestre este producto se vió afectado por la aprobación de la modificación de adición de los fondos subutilizados en marzo. La tardanza en la aprobación no permitió solicitar a DIGEPRES una modificación y/o actualización de la programación financiera del T1 dentro del plazo establecido. Una vez llegada dicha modificación (Fondo 121) se ejecutaron las facturas acumuladas durante los primeros meses que pertenecen a procesos adjudicados del 2023. En el segundo trimestre, el desvío en la ejecución financiera responde principalmente a las demoras en los procesos de compras que afectaron su ejecución. Además, ciertos proveedores no presentaron sus facturas en tiempo y forma, lo cual generó retrasos adicionales. Estos factores combinados incidieron negativamente en el logro de los objetivos establecidos, afectando la fluidez y eficiencia del programa en su conjunto.</t>
  </si>
  <si>
    <t>4,232 evaluaciones psicológicas y sociofamiliares a niños, niñas y adolescentes</t>
  </si>
  <si>
    <t>En cuanto a la meta física, las oficinas regionales, municipales y equipos multidisciplinarios al recibir mayor demanda de casos se ejecutaron mayores evaluaciones psicológicas y sociofamiliares. En cuanto a la meta financiera no presenta desvío significativo.</t>
  </si>
  <si>
    <t>En cuanto a la meta física, el proceso de reclutamiento de facilitadores para los programas de ESI comenzó al inicio del trimestre. Este proceso es crucial para garantizar que los facilitadores sean adecuadamente seleccionados y capacitados para impartir los programas de manera efectiva. Una parte significativa del tiempo se dedico al proceso de formación de los facilitadores. A pesar de los desafíos mencionados, se logró alcanzar a 614 adolescentes, con una participación equilibrada entre géneros (361 masculino y 253 femenino). En cuanto a la meta financiera, este producto fue afectado por una modificación presupuestaria (2024-534) disminuido a 700,000.00 en el primer trimestre. En el segundo trimestre no se programaron recursos por lo tanto no hubo ejecución de los mismos, sin embargo debido a la existencia de materiales didácticos en los almacenes de CONANI y al aprovechamiento del espacio dentro de otros productos del programa 45, se logro impactar la población mencionada.</t>
  </si>
  <si>
    <t>En cuanto a la meta física, esta fue por debajo de la meta programada debido a que en el segundo trimestre se inició el reclutamiento y formación de facilitadores. Con los recursos disponibles se realizaron actividades culturales y deportivas gracias al apoyo del equipo de las oficinas regionales y municipales, estas actividades incluyeron talleres de expresión cultural y tardes lúdicas y recreativas, impactando a una población total de 758 niños, niñas y adolescentes. En cuanto a la meta financiera, esta no presenta desvío significativo.</t>
  </si>
  <si>
    <t>En cuanto a la meta física, fue superada debido a la demanda comunitaria, y procesos de articulación interinstitucional con otra organización para dar respuesta a la comunidad, a pesar de que en el segundo trimestre las operaciones se enfocaron en la parte de formación de los facilitadores esencial para garantizar que los talleres de Crianza Positiva se desarrollen de manera efectivas. Con los recursos disponibles realizaron encuentros en las comunidades, logrando capacitar a un total de 987 personas. Estos talleres proporcionaron herramientas y estrategias efectivas para fomentar un ambiente familiar y comunitario que apoye el desarrollo integral y el bienestar de los niños, niñas y adolescentes. En cuanto a la meta financiera, este producto fue afectado por una modificación presupuestaria (2024-534) disminuido a 1,400,000 en el primer trimestre.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</si>
</sst>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_(* #,##0.00_);_(* \(#,##0.00\);_(* &quot;-&quot;??_);_(@_)"/>
    <numFmt numFmtId="165" formatCode="dd/mm/yyyy;@"/>
    <numFmt numFmtId="166" formatCode="[$-10409]#,##0;\-#,##0"/>
    <numFmt numFmtId="167" formatCode="[$-10409]#,##0.00;\-#,##0.00"/>
    <numFmt numFmtId="168" formatCode="[$-10409]0.00%"/>
    <numFmt numFmtId="169" formatCode="#,##0.00_ ;\-#,##0.00\ "/>
  </numFmts>
  <fonts count="35">
    <font>
      <sz val="11"/>
      <color theme="1"/>
      <name val="Calibri"/>
      <family val="2"/>
      <scheme val="minor"/>
    </font>
    <font>
      <sz val="11"/>
      <color theme="1"/>
      <name val="Calibri"/>
      <family val="2"/>
      <scheme val="minor"/>
    </font>
    <font>
      <b/>
      <sz val="11"/>
      <color theme="1"/>
      <name val="Calibri"/>
      <family val="2"/>
      <scheme val="minor"/>
    </font>
    <font>
      <b/>
      <sz val="16"/>
      <color rgb="FF000000"/>
      <name val="Calibri"/>
      <family val="2"/>
      <scheme val="minor"/>
    </font>
    <font>
      <b/>
      <sz val="12"/>
      <color rgb="FF000000"/>
      <name val="Calibri"/>
      <family val="2"/>
      <scheme val="minor"/>
    </font>
    <font>
      <b/>
      <sz val="9"/>
      <color rgb="FF000000"/>
      <name val="Calibri"/>
      <family val="2"/>
      <scheme val="minor"/>
    </font>
    <font>
      <sz val="9"/>
      <color rgb="FF000000"/>
      <name val="Calibri"/>
      <family val="2"/>
      <scheme val="minor"/>
    </font>
    <font>
      <b/>
      <sz val="12"/>
      <color theme="0"/>
      <name val="Calibri"/>
      <family val="2"/>
      <scheme val="minor"/>
    </font>
    <font>
      <b/>
      <sz val="12"/>
      <color theme="1"/>
      <name val="Calibri"/>
      <family val="2"/>
      <scheme val="minor"/>
    </font>
    <font>
      <b/>
      <sz val="11"/>
      <color rgb="FF000000"/>
      <name val="Calibri"/>
      <family val="2"/>
      <scheme val="minor"/>
    </font>
    <font>
      <i/>
      <sz val="10"/>
      <color theme="1"/>
      <name val="Calibri"/>
      <family val="2"/>
      <scheme val="minor"/>
    </font>
    <font>
      <i/>
      <sz val="11"/>
      <color theme="1"/>
      <name val="Calibri"/>
      <family val="2"/>
      <scheme val="minor"/>
    </font>
    <font>
      <sz val="10"/>
      <color theme="1"/>
      <name val="Calibri"/>
      <family val="2"/>
      <scheme val="minor"/>
    </font>
    <font>
      <b/>
      <i/>
      <sz val="11"/>
      <color theme="1"/>
      <name val="Calibri"/>
      <family val="2"/>
      <scheme val="minor"/>
    </font>
    <font>
      <sz val="12"/>
      <color rgb="FF000000"/>
      <name val="Century Gothic"/>
      <family val="2"/>
    </font>
    <font>
      <b/>
      <sz val="11"/>
      <name val="Calibri"/>
      <family val="2"/>
    </font>
    <font>
      <sz val="11"/>
      <name val="Calibri"/>
      <family val="2"/>
    </font>
    <font>
      <b/>
      <sz val="11"/>
      <color rgb="FF000000"/>
      <name val="Calibri"/>
      <family val="2"/>
    </font>
    <font>
      <b/>
      <sz val="10"/>
      <color rgb="FF000000"/>
      <name val="Calibri"/>
      <family val="2"/>
    </font>
    <font>
      <sz val="9"/>
      <name val="Calibri"/>
      <family val="2"/>
    </font>
    <font>
      <i/>
      <sz val="11"/>
      <name val="Calibri"/>
      <family val="2"/>
      <scheme val="minor"/>
    </font>
    <font>
      <i/>
      <sz val="11"/>
      <color rgb="FFFF0000"/>
      <name val="Calibri"/>
      <family val="2"/>
      <scheme val="minor"/>
    </font>
    <font>
      <b/>
      <i/>
      <sz val="11"/>
      <name val="Calibri"/>
      <family val="2"/>
      <scheme val="minor"/>
    </font>
    <font>
      <b/>
      <sz val="11"/>
      <color theme="0"/>
      <name val="Century Gothic"/>
      <family val="2"/>
    </font>
    <font>
      <sz val="10"/>
      <name val="Calibri"/>
      <family val="2"/>
    </font>
    <font>
      <b/>
      <sz val="10"/>
      <name val="Calibri"/>
      <family val="2"/>
    </font>
    <font>
      <b/>
      <sz val="11"/>
      <color rgb="FF000000"/>
      <name val="Times New Roman"/>
      <family val="1"/>
    </font>
    <font>
      <sz val="9"/>
      <color indexed="81"/>
      <name val="Tahoma"/>
      <family val="2"/>
    </font>
    <font>
      <b/>
      <sz val="9"/>
      <color indexed="81"/>
      <name val="Tahoma"/>
      <family val="2"/>
    </font>
    <font>
      <sz val="11"/>
      <name val="Calibri"/>
      <family val="2"/>
      <scheme val="minor"/>
    </font>
    <font>
      <b/>
      <i/>
      <sz val="14"/>
      <name val="Calibri"/>
      <family val="2"/>
      <scheme val="minor"/>
    </font>
    <font>
      <b/>
      <sz val="14"/>
      <color rgb="FF000000"/>
      <name val="Calibri"/>
      <family val="2"/>
      <scheme val="minor"/>
    </font>
    <font>
      <b/>
      <i/>
      <sz val="12"/>
      <color theme="1"/>
      <name val="Calibri"/>
      <family val="2"/>
      <scheme val="minor"/>
    </font>
    <font>
      <b/>
      <sz val="11"/>
      <name val="Calibri"/>
      <family val="2"/>
      <scheme val="minor"/>
    </font>
    <font>
      <sz val="11"/>
      <color rgb="FF444444"/>
      <name val="Aptos Narrow"/>
      <charset val="1"/>
    </font>
  </fonts>
  <fills count="10">
    <fill>
      <patternFill patternType="none"/>
    </fill>
    <fill>
      <patternFill patternType="gray125"/>
    </fill>
    <fill>
      <patternFill patternType="solid">
        <fgColor theme="0"/>
        <bgColor indexed="64"/>
      </patternFill>
    </fill>
    <fill>
      <patternFill patternType="solid">
        <fgColor rgb="FFDCE6F1"/>
        <bgColor indexed="64"/>
      </patternFill>
    </fill>
    <fill>
      <patternFill patternType="solid">
        <fgColor theme="0" tint="-0.499984740745262"/>
        <bgColor indexed="64"/>
      </patternFill>
    </fill>
    <fill>
      <patternFill patternType="solid">
        <fgColor rgb="FF00206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0" tint="-0.14999847407452621"/>
        <bgColor rgb="FFF5F5F5"/>
      </patternFill>
    </fill>
  </fills>
  <borders count="41">
    <border>
      <left/>
      <right/>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rgb="FFFFFFFF"/>
      </bottom>
      <diagonal/>
    </border>
    <border>
      <left style="medium">
        <color indexed="64"/>
      </left>
      <right style="medium">
        <color indexed="64"/>
      </right>
      <top style="medium">
        <color indexed="64"/>
      </top>
      <bottom style="medium">
        <color rgb="FFFFFFFF"/>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rgb="FFFFFFFF"/>
      </top>
      <bottom style="medium">
        <color indexed="64"/>
      </bottom>
      <diagonal/>
    </border>
    <border>
      <left style="medium">
        <color indexed="64"/>
      </left>
      <right style="medium">
        <color indexed="64"/>
      </right>
      <top style="medium">
        <color rgb="FFFFFFFF"/>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indexed="64"/>
      </right>
      <top style="thin">
        <color theme="0" tint="-0.34998626667073579"/>
      </top>
      <bottom style="thin">
        <color theme="0" tint="-0.34998626667073579"/>
      </bottom>
      <diagonal/>
    </border>
    <border>
      <left style="thin">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
      <left/>
      <right style="thin">
        <color theme="0" tint="-0.34998626667073579"/>
      </right>
      <top style="thin">
        <color theme="0" tint="-0.34998626667073579"/>
      </top>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top style="thin">
        <color theme="0" tint="-0.34998626667073579"/>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0" tint="-0.34998626667073579"/>
      </left>
      <right style="thin">
        <color theme="0" tint="-0.34998626667073579"/>
      </right>
      <top/>
      <bottom/>
      <diagonal/>
    </border>
  </borders>
  <cellStyleXfs count="3">
    <xf numFmtId="0" fontId="0" fillId="0" borderId="0"/>
    <xf numFmtId="164" fontId="1" fillId="0" borderId="0" applyFont="0" applyFill="0" applyBorder="0" applyAlignment="0" applyProtection="0"/>
    <xf numFmtId="9" fontId="1" fillId="0" borderId="0" applyFont="0" applyFill="0" applyBorder="0" applyAlignment="0" applyProtection="0"/>
  </cellStyleXfs>
  <cellXfs count="147">
    <xf numFmtId="0" fontId="0" fillId="0" borderId="0" xfId="0"/>
    <xf numFmtId="0" fontId="3" fillId="2" borderId="1" xfId="0" applyFont="1" applyFill="1" applyBorder="1" applyAlignment="1">
      <alignment vertical="top" wrapText="1"/>
    </xf>
    <xf numFmtId="0" fontId="3" fillId="2" borderId="5" xfId="0" applyFont="1" applyFill="1" applyBorder="1" applyAlignment="1">
      <alignment vertical="top" wrapText="1"/>
    </xf>
    <xf numFmtId="0" fontId="5" fillId="3" borderId="7" xfId="0" applyFont="1" applyFill="1" applyBorder="1" applyAlignment="1">
      <alignment horizontal="center" vertical="center" wrapText="1"/>
    </xf>
    <xf numFmtId="0" fontId="5" fillId="3" borderId="8" xfId="0" applyFont="1" applyFill="1" applyBorder="1" applyAlignment="1">
      <alignment horizontal="center" vertical="center" wrapText="1"/>
    </xf>
    <xf numFmtId="0" fontId="3" fillId="2" borderId="9" xfId="0" applyFont="1" applyFill="1" applyBorder="1" applyAlignment="1">
      <alignment vertical="top" wrapText="1"/>
    </xf>
    <xf numFmtId="165" fontId="6" fillId="0" borderId="12" xfId="0" applyNumberFormat="1" applyFont="1" applyBorder="1" applyAlignment="1">
      <alignment horizontal="center" vertical="center" wrapText="1"/>
    </xf>
    <xf numFmtId="0" fontId="6" fillId="0" borderId="13" xfId="0" applyFont="1" applyBorder="1" applyAlignment="1">
      <alignment horizontal="center" vertical="center" wrapText="1"/>
    </xf>
    <xf numFmtId="0" fontId="9" fillId="0" borderId="17" xfId="0" applyFont="1" applyBorder="1" applyAlignment="1">
      <alignment vertical="center"/>
    </xf>
    <xf numFmtId="0" fontId="2" fillId="0" borderId="17" xfId="0" applyFont="1" applyBorder="1"/>
    <xf numFmtId="0" fontId="12" fillId="0" borderId="19" xfId="0" applyFont="1" applyBorder="1" applyAlignment="1">
      <alignment horizontal="center" vertical="center" wrapText="1"/>
    </xf>
    <xf numFmtId="0" fontId="12" fillId="0" borderId="19" xfId="0" applyFont="1" applyBorder="1" applyAlignment="1">
      <alignment horizontal="center" vertical="center"/>
    </xf>
    <xf numFmtId="0" fontId="12" fillId="0" borderId="19" xfId="0" applyFont="1" applyBorder="1" applyAlignment="1" applyProtection="1">
      <alignment horizontal="center" vertical="center" wrapText="1"/>
      <protection locked="0"/>
    </xf>
    <xf numFmtId="0" fontId="9" fillId="0" borderId="17" xfId="0" applyFont="1" applyBorder="1" applyAlignment="1">
      <alignment vertical="center" wrapText="1"/>
    </xf>
    <xf numFmtId="0" fontId="0" fillId="0" borderId="17" xfId="0" applyBorder="1"/>
    <xf numFmtId="0" fontId="18" fillId="9" borderId="31" xfId="0" applyFont="1" applyFill="1" applyBorder="1" applyAlignment="1">
      <alignment horizontal="center" vertical="center" wrapText="1" readingOrder="1"/>
    </xf>
    <xf numFmtId="0" fontId="18" fillId="9" borderId="32" xfId="0" applyFont="1" applyFill="1" applyBorder="1" applyAlignment="1">
      <alignment horizontal="center" vertical="center" wrapText="1" readingOrder="1"/>
    </xf>
    <xf numFmtId="0" fontId="18" fillId="9" borderId="33" xfId="0" applyFont="1" applyFill="1" applyBorder="1" applyAlignment="1">
      <alignment horizontal="center" vertical="center" wrapText="1" readingOrder="1"/>
    </xf>
    <xf numFmtId="0" fontId="19" fillId="0" borderId="24" xfId="0" applyFont="1" applyBorder="1" applyAlignment="1" applyProtection="1">
      <alignment vertical="top" wrapText="1"/>
      <protection locked="0"/>
    </xf>
    <xf numFmtId="0" fontId="19" fillId="0" borderId="29" xfId="0" applyFont="1" applyBorder="1" applyAlignment="1" applyProtection="1">
      <alignment vertical="top" wrapText="1"/>
      <protection locked="0"/>
    </xf>
    <xf numFmtId="166" fontId="19" fillId="0" borderId="29" xfId="0" applyNumberFormat="1" applyFont="1" applyBorder="1" applyAlignment="1" applyProtection="1">
      <alignment horizontal="center" vertical="center" wrapText="1" readingOrder="1"/>
      <protection locked="0"/>
    </xf>
    <xf numFmtId="167" fontId="19" fillId="2" borderId="29" xfId="0" applyNumberFormat="1" applyFont="1" applyFill="1" applyBorder="1" applyAlignment="1" applyProtection="1">
      <alignment horizontal="center" vertical="center" wrapText="1" readingOrder="1"/>
      <protection locked="0"/>
    </xf>
    <xf numFmtId="167" fontId="19" fillId="0" borderId="29" xfId="0" applyNumberFormat="1" applyFont="1" applyBorder="1" applyAlignment="1" applyProtection="1">
      <alignment horizontal="center" vertical="center" wrapText="1" readingOrder="1"/>
      <protection locked="0"/>
    </xf>
    <xf numFmtId="166" fontId="19" fillId="0" borderId="29" xfId="0" applyNumberFormat="1" applyFont="1" applyBorder="1" applyAlignment="1" applyProtection="1">
      <alignment horizontal="center" vertical="center" wrapText="1"/>
      <protection locked="0"/>
    </xf>
    <xf numFmtId="9" fontId="19" fillId="8" borderId="29" xfId="2" applyFont="1" applyFill="1" applyBorder="1" applyAlignment="1" applyProtection="1">
      <alignment horizontal="center" vertical="center" wrapText="1" readingOrder="1"/>
      <protection locked="0"/>
    </xf>
    <xf numFmtId="168" fontId="19" fillId="8" borderId="25" xfId="0" applyNumberFormat="1" applyFont="1" applyFill="1" applyBorder="1" applyAlignment="1" applyProtection="1">
      <alignment horizontal="center" vertical="center" wrapText="1" readingOrder="1"/>
      <protection locked="0"/>
    </xf>
    <xf numFmtId="0" fontId="19" fillId="0" borderId="34" xfId="0" applyFont="1" applyBorder="1" applyAlignment="1" applyProtection="1">
      <alignment vertical="top" wrapText="1"/>
      <protection locked="0"/>
    </xf>
    <xf numFmtId="0" fontId="19" fillId="0" borderId="35" xfId="0" applyFont="1" applyBorder="1" applyAlignment="1" applyProtection="1">
      <alignment vertical="top" wrapText="1"/>
      <protection locked="0"/>
    </xf>
    <xf numFmtId="166" fontId="19" fillId="0" borderId="35" xfId="0" applyNumberFormat="1" applyFont="1" applyBorder="1" applyAlignment="1" applyProtection="1">
      <alignment horizontal="center" vertical="center" wrapText="1" readingOrder="1"/>
      <protection locked="0"/>
    </xf>
    <xf numFmtId="166" fontId="19" fillId="0" borderId="35" xfId="0" applyNumberFormat="1" applyFont="1" applyBorder="1" applyAlignment="1" applyProtection="1">
      <alignment horizontal="center" vertical="center" wrapText="1"/>
      <protection locked="0"/>
    </xf>
    <xf numFmtId="167" fontId="19" fillId="0" borderId="35" xfId="0" applyNumberFormat="1" applyFont="1" applyBorder="1" applyAlignment="1" applyProtection="1">
      <alignment horizontal="center" vertical="center" wrapText="1" readingOrder="1"/>
      <protection locked="0"/>
    </xf>
    <xf numFmtId="168" fontId="19" fillId="8" borderId="36" xfId="0" applyNumberFormat="1" applyFont="1" applyFill="1" applyBorder="1" applyAlignment="1" applyProtection="1">
      <alignment horizontal="center" vertical="center" wrapText="1" readingOrder="1"/>
      <protection locked="0"/>
    </xf>
    <xf numFmtId="0" fontId="9" fillId="0" borderId="17" xfId="0" applyFont="1" applyBorder="1" applyAlignment="1" applyProtection="1">
      <alignment vertical="center" wrapText="1"/>
      <protection locked="0"/>
    </xf>
    <xf numFmtId="0" fontId="11" fillId="0" borderId="17" xfId="0" applyFont="1" applyBorder="1" applyAlignment="1" applyProtection="1">
      <alignment horizontal="left" vertical="center" wrapText="1"/>
      <protection locked="0"/>
    </xf>
    <xf numFmtId="0" fontId="11" fillId="0" borderId="0" xfId="0" applyFont="1" applyAlignment="1" applyProtection="1">
      <alignment horizontal="left" vertical="center" wrapText="1"/>
      <protection locked="0"/>
    </xf>
    <xf numFmtId="0" fontId="11" fillId="0" borderId="18" xfId="0" applyFont="1" applyBorder="1" applyAlignment="1" applyProtection="1">
      <alignment horizontal="left" vertical="center" wrapText="1"/>
      <protection locked="0"/>
    </xf>
    <xf numFmtId="169" fontId="0" fillId="0" borderId="0" xfId="0" applyNumberFormat="1"/>
    <xf numFmtId="10" fontId="19" fillId="8" borderId="29" xfId="2" applyNumberFormat="1" applyFont="1" applyFill="1" applyBorder="1" applyAlignment="1" applyProtection="1">
      <alignment horizontal="center" vertical="center" wrapText="1" readingOrder="1"/>
      <protection locked="0"/>
    </xf>
    <xf numFmtId="10" fontId="19" fillId="8" borderId="35" xfId="2" applyNumberFormat="1" applyFont="1" applyFill="1" applyBorder="1" applyAlignment="1" applyProtection="1">
      <alignment horizontal="center" vertical="center" wrapText="1" readingOrder="1"/>
      <protection locked="0"/>
    </xf>
    <xf numFmtId="0" fontId="19" fillId="2" borderId="34" xfId="0" applyFont="1" applyFill="1" applyBorder="1" applyAlignment="1" applyProtection="1">
      <alignment vertical="top" wrapText="1"/>
      <protection locked="0"/>
    </xf>
    <xf numFmtId="0" fontId="16" fillId="0" borderId="0" xfId="0" applyFont="1" applyProtection="1">
      <protection locked="0"/>
    </xf>
    <xf numFmtId="0" fontId="15" fillId="0" borderId="0" xfId="0" applyFont="1" applyProtection="1">
      <protection locked="0"/>
    </xf>
    <xf numFmtId="0" fontId="2" fillId="0" borderId="0" xfId="0" applyFont="1"/>
    <xf numFmtId="14" fontId="15" fillId="0" borderId="0" xfId="0" applyNumberFormat="1" applyFont="1" applyAlignment="1" applyProtection="1">
      <alignment horizontal="left"/>
      <protection locked="0"/>
    </xf>
    <xf numFmtId="4" fontId="29" fillId="2" borderId="22" xfId="0" applyNumberFormat="1" applyFont="1" applyFill="1" applyBorder="1" applyAlignment="1">
      <alignment horizontal="right" wrapText="1"/>
    </xf>
    <xf numFmtId="4" fontId="29" fillId="2" borderId="22" xfId="0" applyNumberFormat="1" applyFont="1" applyFill="1" applyBorder="1" applyAlignment="1">
      <alignment horizontal="right" vertical="center" wrapText="1"/>
    </xf>
    <xf numFmtId="166" fontId="19" fillId="0" borderId="25" xfId="0" applyNumberFormat="1" applyFont="1" applyBorder="1" applyAlignment="1" applyProtection="1">
      <alignment horizontal="center" vertical="center" wrapText="1"/>
      <protection locked="0"/>
    </xf>
    <xf numFmtId="9" fontId="19" fillId="8" borderId="24" xfId="2" applyFont="1" applyFill="1" applyBorder="1" applyAlignment="1" applyProtection="1">
      <alignment horizontal="center" vertical="center" wrapText="1" readingOrder="1"/>
      <protection locked="0"/>
    </xf>
    <xf numFmtId="0" fontId="18" fillId="9" borderId="40" xfId="0" applyFont="1" applyFill="1" applyBorder="1" applyAlignment="1">
      <alignment horizontal="center" vertical="center" wrapText="1" readingOrder="1"/>
    </xf>
    <xf numFmtId="167" fontId="19" fillId="0" borderId="32" xfId="0" applyNumberFormat="1" applyFont="1" applyBorder="1" applyAlignment="1" applyProtection="1">
      <alignment horizontal="center" vertical="center" wrapText="1" readingOrder="1"/>
      <protection locked="0"/>
    </xf>
    <xf numFmtId="166" fontId="19" fillId="2" borderId="35" xfId="0" applyNumberFormat="1" applyFont="1" applyFill="1" applyBorder="1" applyAlignment="1" applyProtection="1">
      <alignment horizontal="center" vertical="center" wrapText="1"/>
      <protection locked="0"/>
    </xf>
    <xf numFmtId="14" fontId="15" fillId="2" borderId="0" xfId="0" applyNumberFormat="1" applyFont="1" applyFill="1" applyAlignment="1" applyProtection="1">
      <alignment horizontal="left"/>
      <protection locked="0"/>
    </xf>
    <xf numFmtId="167" fontId="0" fillId="0" borderId="0" xfId="0" applyNumberFormat="1"/>
    <xf numFmtId="0" fontId="31" fillId="0" borderId="17" xfId="0" applyFont="1" applyBorder="1" applyAlignment="1">
      <alignment vertical="center"/>
    </xf>
    <xf numFmtId="18" fontId="33" fillId="0" borderId="0" xfId="0" applyNumberFormat="1" applyFont="1" applyAlignment="1">
      <alignment horizontal="left"/>
    </xf>
    <xf numFmtId="0" fontId="8" fillId="6" borderId="17" xfId="0" applyFont="1" applyFill="1" applyBorder="1" applyAlignment="1">
      <alignment vertical="center"/>
    </xf>
    <xf numFmtId="0" fontId="8" fillId="6" borderId="0" xfId="0" applyFont="1" applyFill="1" applyAlignment="1">
      <alignment vertical="center"/>
    </xf>
    <xf numFmtId="0" fontId="8" fillId="6" borderId="18" xfId="0" applyFont="1" applyFill="1" applyBorder="1" applyAlignment="1">
      <alignment vertical="center"/>
    </xf>
    <xf numFmtId="167" fontId="19" fillId="0" borderId="40" xfId="0" applyNumberFormat="1" applyFont="1" applyBorder="1" applyAlignment="1" applyProtection="1">
      <alignment horizontal="center" vertical="center" wrapText="1" readingOrder="1"/>
      <protection locked="0"/>
    </xf>
    <xf numFmtId="167" fontId="19" fillId="0" borderId="25" xfId="0" applyNumberFormat="1" applyFont="1" applyBorder="1" applyAlignment="1" applyProtection="1">
      <alignment horizontal="center" vertical="center" wrapText="1" readingOrder="1"/>
      <protection locked="0"/>
    </xf>
    <xf numFmtId="166" fontId="19" fillId="0" borderId="40" xfId="0" applyNumberFormat="1" applyFont="1" applyBorder="1" applyAlignment="1" applyProtection="1">
      <alignment horizontal="center" vertical="center" wrapText="1"/>
      <protection locked="0"/>
    </xf>
    <xf numFmtId="166" fontId="19" fillId="0" borderId="0" xfId="0" applyNumberFormat="1" applyFont="1" applyAlignment="1" applyProtection="1">
      <alignment horizontal="center" vertical="center" wrapText="1"/>
      <protection locked="0"/>
    </xf>
    <xf numFmtId="167" fontId="19" fillId="0" borderId="0" xfId="0" applyNumberFormat="1" applyFont="1" applyAlignment="1" applyProtection="1">
      <alignment horizontal="center" vertical="center" wrapText="1" readingOrder="1"/>
      <protection locked="0"/>
    </xf>
    <xf numFmtId="166" fontId="19" fillId="0" borderId="32" xfId="0" applyNumberFormat="1" applyFont="1" applyBorder="1" applyAlignment="1" applyProtection="1">
      <alignment horizontal="center" vertical="center" wrapText="1" readingOrder="1"/>
      <protection locked="0"/>
    </xf>
    <xf numFmtId="4" fontId="0" fillId="2" borderId="0" xfId="0" applyNumberFormat="1" applyFill="1" applyAlignment="1">
      <alignment horizontal="right" vertical="center" wrapText="1"/>
    </xf>
    <xf numFmtId="4" fontId="0" fillId="2" borderId="22" xfId="0" applyNumberFormat="1" applyFill="1" applyBorder="1" applyAlignment="1">
      <alignment horizontal="right" vertical="center" wrapText="1"/>
    </xf>
    <xf numFmtId="18" fontId="0" fillId="0" borderId="0" xfId="0" applyNumberFormat="1" applyAlignment="1">
      <alignment horizontal="left"/>
    </xf>
    <xf numFmtId="0" fontId="20" fillId="0" borderId="0" xfId="0" applyFont="1" applyAlignment="1" applyProtection="1">
      <alignment horizontal="left" vertical="center" wrapText="1"/>
      <protection locked="0"/>
    </xf>
    <xf numFmtId="0" fontId="20" fillId="0" borderId="18" xfId="0" applyFont="1" applyBorder="1" applyAlignment="1" applyProtection="1">
      <alignment horizontal="left" vertical="center" wrapText="1"/>
      <protection locked="0"/>
    </xf>
    <xf numFmtId="0" fontId="7" fillId="5" borderId="17" xfId="0" applyFont="1" applyFill="1" applyBorder="1" applyAlignment="1">
      <alignment horizontal="left" vertical="center"/>
    </xf>
    <xf numFmtId="0" fontId="7" fillId="5" borderId="0" xfId="0" applyFont="1" applyFill="1" applyAlignment="1">
      <alignment horizontal="left" vertical="center"/>
    </xf>
    <xf numFmtId="0" fontId="7" fillId="5" borderId="18" xfId="0" applyFont="1" applyFill="1" applyBorder="1" applyAlignment="1">
      <alignment horizontal="left" vertical="center"/>
    </xf>
    <xf numFmtId="0" fontId="8" fillId="6" borderId="17" xfId="0" applyFont="1" applyFill="1" applyBorder="1" applyAlignment="1">
      <alignment horizontal="left" vertical="center" wrapText="1"/>
    </xf>
    <xf numFmtId="0" fontId="8" fillId="6" borderId="0" xfId="0" applyFont="1" applyFill="1" applyAlignment="1">
      <alignment horizontal="left" vertical="center" wrapText="1"/>
    </xf>
    <xf numFmtId="0" fontId="8" fillId="6" borderId="18" xfId="0" applyFont="1" applyFill="1" applyBorder="1" applyAlignment="1">
      <alignment horizontal="left" vertical="center" wrapText="1"/>
    </xf>
    <xf numFmtId="0" fontId="20" fillId="0" borderId="37" xfId="0" applyFont="1" applyBorder="1" applyAlignment="1" applyProtection="1">
      <alignment horizontal="left" vertical="center" wrapText="1"/>
      <protection locked="0"/>
    </xf>
    <xf numFmtId="0" fontId="20" fillId="0" borderId="38" xfId="0" applyFont="1" applyBorder="1" applyAlignment="1" applyProtection="1">
      <alignment horizontal="left" vertical="center" wrapText="1"/>
      <protection locked="0"/>
    </xf>
    <xf numFmtId="0" fontId="20" fillId="0" borderId="39" xfId="0" applyFont="1" applyBorder="1" applyAlignment="1" applyProtection="1">
      <alignment horizontal="left" vertical="center" wrapText="1"/>
      <protection locked="0"/>
    </xf>
    <xf numFmtId="0" fontId="24" fillId="0" borderId="0" xfId="0" applyFont="1" applyAlignment="1">
      <alignment horizontal="left" vertical="center" wrapText="1"/>
    </xf>
    <xf numFmtId="0" fontId="26" fillId="0" borderId="0" xfId="0" applyFont="1" applyAlignment="1">
      <alignment horizontal="center"/>
    </xf>
    <xf numFmtId="0" fontId="22" fillId="0" borderId="0" xfId="0" applyFont="1" applyAlignment="1" applyProtection="1">
      <alignment horizontal="left" vertical="center" wrapText="1"/>
      <protection locked="0"/>
    </xf>
    <xf numFmtId="0" fontId="22" fillId="0" borderId="18" xfId="0" applyFont="1" applyBorder="1" applyAlignment="1" applyProtection="1">
      <alignment horizontal="left" vertical="center" wrapText="1"/>
      <protection locked="0"/>
    </xf>
    <xf numFmtId="0" fontId="8" fillId="6" borderId="17" xfId="0" applyFont="1" applyFill="1" applyBorder="1" applyAlignment="1">
      <alignment horizontal="left" vertical="center"/>
    </xf>
    <xf numFmtId="0" fontId="8" fillId="6" borderId="0" xfId="0" applyFont="1" applyFill="1" applyAlignment="1">
      <alignment horizontal="left" vertical="center"/>
    </xf>
    <xf numFmtId="0" fontId="8" fillId="6" borderId="18" xfId="0" applyFont="1" applyFill="1" applyBorder="1" applyAlignment="1">
      <alignment horizontal="left" vertical="center"/>
    </xf>
    <xf numFmtId="0" fontId="13" fillId="0" borderId="0" xfId="0" applyFont="1" applyAlignment="1" applyProtection="1">
      <alignment horizontal="left" vertical="center" wrapText="1"/>
      <protection locked="0"/>
    </xf>
    <xf numFmtId="0" fontId="13" fillId="0" borderId="18" xfId="0" applyFont="1" applyBorder="1" applyAlignment="1" applyProtection="1">
      <alignment horizontal="left" vertical="center" wrapText="1"/>
      <protection locked="0"/>
    </xf>
    <xf numFmtId="0" fontId="11" fillId="0" borderId="0" xfId="0" applyFont="1" applyAlignment="1" applyProtection="1">
      <alignment horizontal="left" vertical="center" wrapText="1"/>
      <protection locked="0"/>
    </xf>
    <xf numFmtId="0" fontId="11" fillId="0" borderId="18" xfId="0" applyFont="1" applyBorder="1" applyAlignment="1" applyProtection="1">
      <alignment horizontal="left" vertical="center" wrapText="1"/>
      <protection locked="0"/>
    </xf>
    <xf numFmtId="0" fontId="17" fillId="9" borderId="29" xfId="0" applyFont="1" applyFill="1" applyBorder="1" applyAlignment="1">
      <alignment horizontal="center" vertical="center" wrapText="1" readingOrder="1"/>
    </xf>
    <xf numFmtId="0" fontId="16" fillId="7" borderId="29" xfId="0" applyFont="1" applyFill="1" applyBorder="1" applyAlignment="1">
      <alignment vertical="top" wrapText="1"/>
    </xf>
    <xf numFmtId="0" fontId="16" fillId="7" borderId="30" xfId="0" applyFont="1" applyFill="1" applyBorder="1" applyAlignment="1">
      <alignment vertical="top" wrapText="1"/>
    </xf>
    <xf numFmtId="0" fontId="15" fillId="7" borderId="23" xfId="0" applyFont="1" applyFill="1" applyBorder="1" applyAlignment="1">
      <alignment horizontal="center" vertical="center" wrapText="1" readingOrder="1"/>
    </xf>
    <xf numFmtId="0" fontId="15" fillId="7" borderId="24" xfId="0" applyFont="1" applyFill="1" applyBorder="1" applyAlignment="1">
      <alignment horizontal="center" vertical="center" wrapText="1" readingOrder="1"/>
    </xf>
    <xf numFmtId="0" fontId="15" fillId="7" borderId="25" xfId="0" applyFont="1" applyFill="1" applyBorder="1" applyAlignment="1">
      <alignment horizontal="center" vertical="center" wrapText="1" readingOrder="1"/>
    </xf>
    <xf numFmtId="0" fontId="15" fillId="7" borderId="26" xfId="0" applyFont="1" applyFill="1" applyBorder="1" applyAlignment="1">
      <alignment horizontal="center" vertical="center" wrapText="1" readingOrder="1"/>
    </xf>
    <xf numFmtId="0" fontId="15" fillId="7" borderId="27" xfId="0" applyFont="1" applyFill="1" applyBorder="1" applyAlignment="1">
      <alignment horizontal="center" vertical="center" wrapText="1" readingOrder="1"/>
    </xf>
    <xf numFmtId="39" fontId="16" fillId="0" borderId="28" xfId="1" applyNumberFormat="1" applyFont="1" applyFill="1" applyBorder="1" applyAlignment="1" applyProtection="1">
      <alignment horizontal="center" vertical="center" wrapText="1" readingOrder="1"/>
      <protection locked="0"/>
    </xf>
    <xf numFmtId="39" fontId="16" fillId="0" borderId="29" xfId="1" applyNumberFormat="1" applyFont="1" applyFill="1" applyBorder="1" applyAlignment="1" applyProtection="1">
      <alignment horizontal="center" vertical="center" wrapText="1" readingOrder="1"/>
      <protection locked="0"/>
    </xf>
    <xf numFmtId="39" fontId="16" fillId="0" borderId="25" xfId="1" applyNumberFormat="1" applyFont="1" applyFill="1" applyBorder="1" applyAlignment="1" applyProtection="1">
      <alignment horizontal="center" vertical="center" wrapText="1" readingOrder="1"/>
      <protection locked="0"/>
    </xf>
    <xf numFmtId="39" fontId="16" fillId="0" borderId="26" xfId="1" applyNumberFormat="1" applyFont="1" applyFill="1" applyBorder="1" applyAlignment="1" applyProtection="1">
      <alignment horizontal="center" vertical="center" wrapText="1" readingOrder="1"/>
      <protection locked="0"/>
    </xf>
    <xf numFmtId="39" fontId="16" fillId="0" borderId="24" xfId="1" applyNumberFormat="1" applyFont="1" applyFill="1" applyBorder="1" applyAlignment="1" applyProtection="1">
      <alignment horizontal="center" vertical="center" wrapText="1" readingOrder="1"/>
      <protection locked="0"/>
    </xf>
    <xf numFmtId="10" fontId="16" fillId="8" borderId="29" xfId="2" applyNumberFormat="1" applyFont="1" applyFill="1" applyBorder="1" applyAlignment="1" applyProtection="1">
      <alignment horizontal="center" vertical="center" wrapText="1" readingOrder="1"/>
    </xf>
    <xf numFmtId="10" fontId="16" fillId="8" borderId="30" xfId="2" applyNumberFormat="1" applyFont="1" applyFill="1" applyBorder="1" applyAlignment="1" applyProtection="1">
      <alignment horizontal="center" vertical="center" wrapText="1" readingOrder="1"/>
    </xf>
    <xf numFmtId="0" fontId="11" fillId="0" borderId="37" xfId="0" applyFont="1" applyBorder="1" applyAlignment="1" applyProtection="1">
      <alignment horizontal="left" vertical="center" wrapText="1"/>
      <protection locked="0"/>
    </xf>
    <xf numFmtId="0" fontId="11" fillId="0" borderId="38" xfId="0" applyFont="1" applyBorder="1" applyAlignment="1" applyProtection="1">
      <alignment horizontal="left" vertical="center" wrapText="1"/>
      <protection locked="0"/>
    </xf>
    <xf numFmtId="0" fontId="11" fillId="0" borderId="39" xfId="0" applyFont="1" applyBorder="1" applyAlignment="1" applyProtection="1">
      <alignment horizontal="left" vertical="center" wrapText="1"/>
      <protection locked="0"/>
    </xf>
    <xf numFmtId="0" fontId="16" fillId="0" borderId="0" xfId="0" applyFont="1" applyAlignment="1" applyProtection="1">
      <alignment horizontal="left" wrapText="1"/>
      <protection locked="0"/>
    </xf>
    <xf numFmtId="39" fontId="16" fillId="0" borderId="23" xfId="1" applyNumberFormat="1" applyFont="1" applyFill="1" applyBorder="1" applyAlignment="1" applyProtection="1">
      <alignment horizontal="center" vertical="center" wrapText="1" readingOrder="1"/>
      <protection locked="0"/>
    </xf>
    <xf numFmtId="39" fontId="16" fillId="0" borderId="23" xfId="1" applyNumberFormat="1" applyFont="1" applyFill="1" applyBorder="1" applyAlignment="1" applyProtection="1">
      <alignment horizontal="center" vertical="center" readingOrder="1"/>
      <protection locked="0"/>
    </xf>
    <xf numFmtId="39" fontId="16" fillId="0" borderId="26" xfId="1" applyNumberFormat="1" applyFont="1" applyFill="1" applyBorder="1" applyAlignment="1" applyProtection="1">
      <alignment horizontal="center" vertical="center" readingOrder="1"/>
      <protection locked="0"/>
    </xf>
    <xf numFmtId="39" fontId="16" fillId="0" borderId="24" xfId="1" applyNumberFormat="1" applyFont="1" applyFill="1" applyBorder="1" applyAlignment="1" applyProtection="1">
      <alignment horizontal="center" vertical="center" readingOrder="1"/>
      <protection locked="0"/>
    </xf>
    <xf numFmtId="0" fontId="21" fillId="0" borderId="0" xfId="0" applyFont="1" applyAlignment="1" applyProtection="1">
      <alignment horizontal="left" vertical="center" wrapText="1"/>
      <protection locked="0"/>
    </xf>
    <xf numFmtId="0" fontId="21" fillId="0" borderId="18" xfId="0" applyFont="1" applyBorder="1" applyAlignment="1" applyProtection="1">
      <alignment horizontal="left" vertical="center" wrapText="1"/>
      <protection locked="0"/>
    </xf>
    <xf numFmtId="0" fontId="12" fillId="0" borderId="22" xfId="0" applyFont="1" applyBorder="1" applyAlignment="1">
      <alignment horizontal="left" vertical="center" wrapText="1"/>
    </xf>
    <xf numFmtId="0" fontId="2" fillId="0" borderId="0" xfId="0" applyFont="1" applyAlignment="1">
      <alignment horizontal="center" vertical="center"/>
    </xf>
    <xf numFmtId="0" fontId="0" fillId="0" borderId="38" xfId="0" applyBorder="1" applyAlignment="1">
      <alignment horizontal="center"/>
    </xf>
    <xf numFmtId="0" fontId="0" fillId="4" borderId="17" xfId="0" applyFill="1" applyBorder="1" applyAlignment="1">
      <alignment horizontal="center"/>
    </xf>
    <xf numFmtId="0" fontId="0" fillId="4" borderId="0" xfId="0" applyFill="1" applyAlignment="1">
      <alignment horizontal="center"/>
    </xf>
    <xf numFmtId="0" fontId="0" fillId="4" borderId="18" xfId="0" applyFill="1" applyBorder="1" applyAlignment="1">
      <alignment horizontal="center"/>
    </xf>
    <xf numFmtId="49" fontId="10" fillId="0" borderId="19" xfId="0" quotePrefix="1" applyNumberFormat="1" applyFont="1" applyBorder="1" applyAlignment="1" applyProtection="1">
      <alignment horizontal="left" vertical="center" wrapText="1"/>
      <protection locked="0"/>
    </xf>
    <xf numFmtId="49" fontId="10" fillId="0" borderId="20" xfId="0" quotePrefix="1" applyNumberFormat="1" applyFont="1" applyBorder="1" applyAlignment="1" applyProtection="1">
      <alignment horizontal="left" vertical="center" wrapText="1"/>
      <protection locked="0"/>
    </xf>
    <xf numFmtId="49" fontId="10" fillId="0" borderId="21" xfId="0" quotePrefix="1" applyNumberFormat="1" applyFont="1" applyBorder="1" applyAlignment="1" applyProtection="1">
      <alignment horizontal="left" vertical="center" wrapText="1"/>
      <protection locked="0"/>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5" fillId="3" borderId="5" xfId="0" applyFont="1" applyFill="1" applyBorder="1" applyAlignment="1">
      <alignment horizontal="center" vertical="center" wrapText="1"/>
    </xf>
    <xf numFmtId="0" fontId="5" fillId="3" borderId="0" xfId="0" applyFont="1" applyFill="1" applyAlignment="1">
      <alignment horizontal="center" vertical="center" wrapText="1"/>
    </xf>
    <xf numFmtId="0" fontId="5" fillId="3" borderId="6" xfId="0" applyFont="1" applyFill="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0" fillId="0" borderId="14" xfId="0" applyBorder="1" applyAlignment="1">
      <alignment horizontal="center"/>
    </xf>
    <xf numFmtId="0" fontId="0" fillId="0" borderId="15" xfId="0" applyBorder="1" applyAlignment="1">
      <alignment horizontal="center"/>
    </xf>
    <xf numFmtId="0" fontId="0" fillId="0" borderId="0" xfId="0" applyAlignment="1">
      <alignment horizontal="center"/>
    </xf>
    <xf numFmtId="0" fontId="0" fillId="0" borderId="16" xfId="0" applyBorder="1" applyAlignment="1">
      <alignment horizontal="center"/>
    </xf>
    <xf numFmtId="0" fontId="21" fillId="0" borderId="37" xfId="0" applyFont="1" applyBorder="1" applyAlignment="1" applyProtection="1">
      <alignment horizontal="left" vertical="center" wrapText="1"/>
      <protection locked="0"/>
    </xf>
    <xf numFmtId="0" fontId="21" fillId="0" borderId="38" xfId="0" applyFont="1" applyBorder="1" applyAlignment="1" applyProtection="1">
      <alignment horizontal="left" vertical="center" wrapText="1"/>
      <protection locked="0"/>
    </xf>
    <xf numFmtId="0" fontId="21" fillId="0" borderId="39" xfId="0" applyFont="1" applyBorder="1" applyAlignment="1" applyProtection="1">
      <alignment horizontal="left" vertical="center" wrapText="1"/>
      <protection locked="0"/>
    </xf>
    <xf numFmtId="0" fontId="34" fillId="0" borderId="0" xfId="0" applyFont="1" applyAlignment="1" applyProtection="1">
      <alignment horizontal="left" vertical="center" wrapText="1"/>
      <protection locked="0"/>
    </xf>
    <xf numFmtId="0" fontId="30" fillId="0" borderId="0" xfId="0" applyFont="1" applyAlignment="1" applyProtection="1">
      <alignment horizontal="left" vertical="center" wrapText="1"/>
      <protection locked="0"/>
    </xf>
    <xf numFmtId="0" fontId="30" fillId="0" borderId="18" xfId="0" applyFont="1" applyBorder="1" applyAlignment="1" applyProtection="1">
      <alignment horizontal="left" vertical="center" wrapText="1"/>
      <protection locked="0"/>
    </xf>
    <xf numFmtId="0" fontId="32" fillId="0" borderId="0" xfId="0" applyFont="1" applyAlignment="1" applyProtection="1">
      <alignment horizontal="left" vertical="center" wrapText="1"/>
      <protection locked="0"/>
    </xf>
    <xf numFmtId="0" fontId="32" fillId="0" borderId="18" xfId="0" applyFont="1" applyBorder="1" applyAlignment="1" applyProtection="1">
      <alignment horizontal="left" vertical="center" wrapText="1"/>
      <protection locked="0"/>
    </xf>
    <xf numFmtId="10" fontId="16" fillId="8" borderId="25" xfId="2" applyNumberFormat="1" applyFont="1" applyFill="1" applyBorder="1" applyAlignment="1" applyProtection="1">
      <alignment horizontal="center" vertical="center" wrapText="1" readingOrder="1"/>
    </xf>
    <xf numFmtId="10" fontId="16" fillId="8" borderId="27" xfId="2" applyNumberFormat="1" applyFont="1" applyFill="1" applyBorder="1" applyAlignment="1" applyProtection="1">
      <alignment horizontal="center" vertical="center" wrapText="1" readingOrder="1"/>
    </xf>
    <xf numFmtId="4" fontId="16" fillId="0" borderId="25" xfId="1" applyNumberFormat="1" applyFont="1" applyFill="1" applyBorder="1" applyAlignment="1" applyProtection="1">
      <alignment horizontal="center" vertical="center" wrapText="1" readingOrder="1"/>
      <protection locked="0"/>
    </xf>
  </cellXfs>
  <cellStyles count="3">
    <cellStyle name="Millares" xfId="1" builtinId="3"/>
    <cellStyle name="Normal" xfId="0" builtinId="0"/>
    <cellStyle name="Porcentaje" xfId="2" builtinId="5"/>
  </cellStyles>
  <dxfs count="360">
    <dxf>
      <font>
        <b val="0"/>
        <i val="0"/>
        <strike val="0"/>
        <condense val="0"/>
        <extend val="0"/>
        <outline val="0"/>
        <shadow val="0"/>
        <u val="none"/>
        <vertAlign val="baseline"/>
        <sz val="9"/>
        <color auto="1"/>
        <name val="Calibri"/>
        <scheme val="none"/>
      </font>
      <numFmt numFmtId="168" formatCode="[$-10409]0.00%"/>
      <fill>
        <patternFill patternType="solid">
          <fgColor indexed="64"/>
          <bgColor theme="6" tint="0.79998168889431442"/>
        </patternFill>
      </fill>
      <alignment horizontal="center" vertical="center" textRotation="0" wrapText="1" indent="0" justifyLastLine="0" shrinkToFit="0" readingOrder="1"/>
      <border diagonalUp="0" diagonalDown="0" outline="0">
        <left style="thin">
          <color theme="0" tint="-0.34998626667073579"/>
        </left>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0" formatCode="General"/>
      <fill>
        <patternFill patternType="solid">
          <fgColor indexed="64"/>
          <bgColor theme="6" tint="0.79998168889431442"/>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rgb="FFFF0000"/>
        <name val="Calibri"/>
        <scheme val="none"/>
      </font>
      <numFmt numFmtId="4" formatCode="#,##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rgb="FFFF0000"/>
        <name val="Calibri"/>
        <scheme val="none"/>
      </font>
      <numFmt numFmtId="166" formatCode="[$-10409]#,##0;\-#,##0"/>
      <fill>
        <patternFill patternType="none">
          <fgColor indexed="64"/>
          <bgColor indexed="65"/>
        </patternFill>
      </fill>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rgb="FFFF0000"/>
        <name val="Calibri"/>
        <scheme val="none"/>
      </font>
      <numFmt numFmtId="167" formatCode="[$-10409]#,##0.00;\-#,##0.00"/>
      <fill>
        <patternFill patternType="none">
          <fgColor indexed="64"/>
          <bgColor auto="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rgb="FFFF0000"/>
        <name val="Calibri"/>
        <scheme val="none"/>
      </font>
      <numFmt numFmtId="166" formatCode="[$-10409]#,##0;\-#,##0"/>
      <fill>
        <patternFill patternType="none">
          <fgColor indexed="64"/>
          <bgColor auto="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rgb="FFFF0000"/>
        <name val="Calibri"/>
        <scheme val="none"/>
      </font>
      <numFmt numFmtId="167" formatCode="[$-10409]#,##0.00;\-#,##0.00"/>
      <fill>
        <patternFill patternType="none">
          <fgColor indexed="64"/>
          <bgColor auto="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rgb="FFFF0000"/>
        <name val="Calibri"/>
        <scheme val="none"/>
      </font>
      <numFmt numFmtId="166" formatCode="[$-10409]#,##0;\-#,##0"/>
      <fill>
        <patternFill patternType="none">
          <fgColor indexed="64"/>
          <bgColor auto="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protection locked="0" hidden="0"/>
    </dxf>
    <dxf>
      <border outline="0">
        <top style="thin">
          <color rgb="FFA6A6A6"/>
        </top>
      </border>
    </dxf>
    <dxf>
      <border outline="0">
        <left style="thin">
          <color rgb="FF000000"/>
        </left>
        <right style="thin">
          <color rgb="FF000000"/>
        </right>
        <top style="thin">
          <color rgb="FFA6A6A6"/>
        </top>
        <bottom style="thin">
          <color rgb="FFA6A6A6"/>
        </bottom>
      </border>
    </dxf>
    <dxf>
      <font>
        <b val="0"/>
        <i val="0"/>
        <strike val="0"/>
        <condense val="0"/>
        <extend val="0"/>
        <outline val="0"/>
        <shadow val="0"/>
        <u val="none"/>
        <vertAlign val="baseline"/>
        <sz val="9"/>
        <color auto="1"/>
        <name val="Calibri"/>
        <scheme val="none"/>
      </font>
      <numFmt numFmtId="0" formatCode="General"/>
      <fill>
        <patternFill patternType="none">
          <fgColor rgb="FF000000"/>
          <bgColor rgb="FFFFFFFF"/>
        </patternFill>
      </fill>
      <alignment horizontal="center" vertical="center" textRotation="0" wrapText="1" indent="0" justifyLastLine="0" shrinkToFit="0" readingOrder="1"/>
      <protection locked="0" hidden="0"/>
    </dxf>
    <dxf>
      <border outline="0">
        <bottom style="thin">
          <color rgb="FFA6A6A6"/>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
      <font>
        <b val="0"/>
        <i val="0"/>
        <strike val="0"/>
        <condense val="0"/>
        <extend val="0"/>
        <outline val="0"/>
        <shadow val="0"/>
        <u val="none"/>
        <vertAlign val="baseline"/>
        <sz val="9"/>
        <color auto="1"/>
        <name val="Calibri"/>
        <scheme val="none"/>
      </font>
      <numFmt numFmtId="168"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rgb="FFFF0000"/>
        <name val="Calibri"/>
        <scheme val="none"/>
      </font>
      <numFmt numFmtId="167"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rgb="FFFF0000"/>
        <name val="Calibri"/>
        <scheme val="none"/>
      </font>
      <numFmt numFmtId="166" formatCode="[$-10409]#,##0;\-#,##0"/>
      <fill>
        <patternFill patternType="none">
          <fgColor indexed="64"/>
          <bgColor indexed="65"/>
        </patternFill>
      </fill>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rgb="FFFF0000"/>
        <name val="Calibri"/>
        <scheme val="none"/>
      </font>
      <numFmt numFmtId="167"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rgb="FFFF0000"/>
        <name val="Calibri"/>
        <scheme val="none"/>
      </font>
      <numFmt numFmtId="166" formatCode="[$-10409]#,##0;\-#,##0"/>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rgb="FFFF0000"/>
        <name val="Calibri"/>
        <scheme val="none"/>
      </font>
      <numFmt numFmtId="167" formatCode="[$-10409]#,##0.00;\-#,##0.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rgb="FFFF0000"/>
        <name val="Calibri"/>
        <scheme val="none"/>
      </font>
      <numFmt numFmtId="166" formatCode="[$-10409]#,##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0" formatCode="General"/>
      <fill>
        <patternFill patternType="solid">
          <fgColor indexed="64"/>
          <bgColor theme="0"/>
        </patternFill>
      </fill>
      <alignment horizontal="general" vertical="top" textRotation="0" wrapText="1" indent="0" justifyLastLine="0" shrinkToFit="0" readingOrder="0"/>
      <border diagonalUp="0" diagonalDown="0" outline="0">
        <left/>
        <right style="thin">
          <color theme="0" tint="-0.34998626667073579"/>
        </right>
        <top style="thin">
          <color theme="0" tint="-0.34998626667073579"/>
        </top>
        <bottom style="thin">
          <color theme="0" tint="-0.34998626667073579"/>
        </bottom>
      </border>
      <protection locked="0" hidden="0"/>
    </dxf>
    <dxf>
      <border outline="0">
        <top style="thin">
          <color rgb="FFA6A6A6"/>
        </top>
      </border>
    </dxf>
    <dxf>
      <border outline="0">
        <left style="thin">
          <color rgb="FF000000"/>
        </left>
        <right style="thin">
          <color rgb="FF000000"/>
        </right>
        <top style="thin">
          <color rgb="FFA6A6A6"/>
        </top>
        <bottom style="thin">
          <color rgb="FFA6A6A6"/>
        </bottom>
      </border>
    </dxf>
    <dxf>
      <font>
        <b val="0"/>
        <i val="0"/>
        <strike val="0"/>
        <condense val="0"/>
        <extend val="0"/>
        <outline val="0"/>
        <shadow val="0"/>
        <u val="none"/>
        <vertAlign val="baseline"/>
        <sz val="9"/>
        <color auto="1"/>
        <name val="Calibri"/>
        <scheme val="none"/>
      </font>
      <numFmt numFmtId="0" formatCode="General"/>
      <fill>
        <patternFill patternType="none">
          <fgColor rgb="FF000000"/>
          <bgColor rgb="FFFFFFFF"/>
        </patternFill>
      </fill>
      <alignment horizontal="center" vertical="center" textRotation="0" wrapText="1" indent="0" justifyLastLine="0" shrinkToFit="0" readingOrder="1"/>
      <protection locked="0" hidden="0"/>
    </dxf>
    <dxf>
      <border outline="0">
        <bottom style="thin">
          <color rgb="FFA6A6A6"/>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
      <font>
        <b val="0"/>
        <i val="0"/>
        <strike val="0"/>
        <condense val="0"/>
        <extend val="0"/>
        <outline val="0"/>
        <shadow val="0"/>
        <u val="none"/>
        <vertAlign val="baseline"/>
        <sz val="9"/>
        <color auto="1"/>
        <name val="Calibri"/>
        <scheme val="none"/>
      </font>
      <numFmt numFmtId="168"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rgb="FFFF0000"/>
        <name val="Calibri"/>
        <scheme val="none"/>
      </font>
      <numFmt numFmtId="167" formatCode="[$-10409]#,##0.00;\-#,##0.00"/>
      <fill>
        <patternFill patternType="none">
          <fgColor indexed="64"/>
          <bgColor auto="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rgb="FFFF0000"/>
        <name val="Calibri"/>
        <scheme val="none"/>
      </font>
      <numFmt numFmtId="166" formatCode="[$-10409]#,##0;\-#,##0"/>
      <fill>
        <patternFill patternType="none">
          <fgColor indexed="64"/>
          <bgColor indexed="65"/>
        </patternFill>
      </fill>
      <alignment horizontal="center" vertical="center"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rgb="FFFF0000"/>
        <name val="Calibri"/>
        <scheme val="none"/>
      </font>
      <numFmt numFmtId="167" formatCode="[$-10409]#,##0.00;\-#,##0.00"/>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rgb="FFFF0000"/>
        <name val="Calibri"/>
        <scheme val="none"/>
      </font>
      <numFmt numFmtId="166" formatCode="[$-10409]#,##0;\-#,##0"/>
      <alignment horizontal="center" vertical="center"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border>
      <protection locked="0" hidden="0"/>
    </dxf>
    <dxf>
      <font>
        <b val="0"/>
        <i val="0"/>
        <strike val="0"/>
        <condense val="0"/>
        <extend val="0"/>
        <outline val="0"/>
        <shadow val="0"/>
        <u val="none"/>
        <vertAlign val="baseline"/>
        <sz val="9"/>
        <color rgb="FFFF0000"/>
        <name val="Calibri"/>
        <scheme val="none"/>
      </font>
      <numFmt numFmtId="167" formatCode="[$-10409]#,##0.00;\-#,##0.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rgb="FFFF0000"/>
        <name val="Calibri"/>
        <scheme val="none"/>
      </font>
      <numFmt numFmtId="166" formatCode="[$-10409]#,##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protection locked="0" hidden="0"/>
    </dxf>
    <dxf>
      <border outline="0">
        <top style="thin">
          <color rgb="FFA6A6A6"/>
        </top>
      </border>
    </dxf>
    <dxf>
      <border outline="0">
        <left style="thin">
          <color rgb="FF000000"/>
        </left>
        <right style="thin">
          <color rgb="FF000000"/>
        </right>
        <top style="thin">
          <color rgb="FFA6A6A6"/>
        </top>
        <bottom style="thin">
          <color rgb="FFA6A6A6"/>
        </bottom>
      </border>
    </dxf>
    <dxf>
      <font>
        <b val="0"/>
        <i val="0"/>
        <strike val="0"/>
        <condense val="0"/>
        <extend val="0"/>
        <outline val="0"/>
        <shadow val="0"/>
        <u val="none"/>
        <vertAlign val="baseline"/>
        <sz val="9"/>
        <color auto="1"/>
        <name val="Calibri"/>
        <scheme val="none"/>
      </font>
      <numFmt numFmtId="0" formatCode="General"/>
      <fill>
        <patternFill patternType="none">
          <fgColor rgb="FF000000"/>
          <bgColor rgb="FFFFFFFF"/>
        </patternFill>
      </fill>
      <alignment horizontal="center" vertical="center" textRotation="0" wrapText="1" indent="0" justifyLastLine="0" shrinkToFit="0" readingOrder="1"/>
      <protection locked="0" hidden="0"/>
    </dxf>
    <dxf>
      <border outline="0">
        <bottom style="thin">
          <color rgb="FFA6A6A6"/>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
      <font>
        <b val="0"/>
        <i val="0"/>
        <strike val="0"/>
        <condense val="0"/>
        <extend val="0"/>
        <outline val="0"/>
        <shadow val="0"/>
        <u val="none"/>
        <vertAlign val="baseline"/>
        <sz val="9"/>
        <color auto="1"/>
        <name val="Calibri"/>
        <scheme val="none"/>
      </font>
      <numFmt numFmtId="168" formatCode="[$-10409]0.00%"/>
      <fill>
        <patternFill patternType="solid">
          <fgColor indexed="64"/>
          <bgColor theme="6" tint="0.79998168889431442"/>
        </patternFill>
      </fill>
      <alignment horizontal="center" vertical="center" textRotation="0" wrapText="1" indent="0" justifyLastLine="0" shrinkToFit="0" readingOrder="1"/>
      <border diagonalUp="0" diagonalDown="0" outline="0">
        <left style="thin">
          <color theme="0" tint="-0.34998626667073579"/>
        </left>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0" formatCode="General"/>
      <fill>
        <patternFill patternType="solid">
          <fgColor indexed="64"/>
          <bgColor theme="6" tint="0.79998168889431442"/>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rgb="FFFF0000"/>
        <name val="Calibri"/>
        <scheme val="none"/>
      </font>
      <numFmt numFmtId="4" formatCode="#,##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rgb="FFFF0000"/>
        <name val="Calibri"/>
        <scheme val="none"/>
      </font>
      <numFmt numFmtId="166" formatCode="[$-10409]#,##0;\-#,##0"/>
      <fill>
        <patternFill patternType="none">
          <fgColor indexed="64"/>
          <bgColor indexed="65"/>
        </patternFill>
      </fill>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rgb="FFFF0000"/>
        <name val="Calibri"/>
        <scheme val="none"/>
      </font>
      <numFmt numFmtId="167" formatCode="[$-10409]#,##0.00;\-#,##0.00"/>
      <fill>
        <patternFill patternType="none">
          <fgColor indexed="64"/>
          <bgColor auto="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rgb="FFFF0000"/>
        <name val="Calibri"/>
        <scheme val="none"/>
      </font>
      <numFmt numFmtId="166" formatCode="[$-10409]#,##0;\-#,##0"/>
      <fill>
        <patternFill patternType="none">
          <fgColor indexed="64"/>
          <bgColor auto="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rgb="FFFF0000"/>
        <name val="Calibri"/>
        <scheme val="none"/>
      </font>
      <numFmt numFmtId="167" formatCode="[$-10409]#,##0.00;\-#,##0.00"/>
      <fill>
        <patternFill patternType="none">
          <fgColor indexed="64"/>
          <bgColor auto="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protection locked="0" hidden="0"/>
    </dxf>
    <dxf>
      <border outline="0">
        <top style="thin">
          <color rgb="FFA6A6A6"/>
        </top>
      </border>
    </dxf>
    <dxf>
      <border outline="0">
        <left style="thin">
          <color rgb="FF000000"/>
        </left>
        <right style="thin">
          <color rgb="FF000000"/>
        </right>
        <top style="thin">
          <color rgb="FFA6A6A6"/>
        </top>
        <bottom style="thin">
          <color rgb="FFA6A6A6"/>
        </bottom>
      </border>
    </dxf>
    <dxf>
      <font>
        <b val="0"/>
        <i val="0"/>
        <strike val="0"/>
        <condense val="0"/>
        <extend val="0"/>
        <outline val="0"/>
        <shadow val="0"/>
        <u val="none"/>
        <vertAlign val="baseline"/>
        <sz val="9"/>
        <color auto="1"/>
        <name val="Calibri"/>
        <scheme val="none"/>
      </font>
      <numFmt numFmtId="0" formatCode="General"/>
      <fill>
        <patternFill patternType="none">
          <fgColor rgb="FF000000"/>
          <bgColor rgb="FFFFFFFF"/>
        </patternFill>
      </fill>
      <alignment horizontal="center" vertical="center" textRotation="0" wrapText="1" indent="0" justifyLastLine="0" shrinkToFit="0" readingOrder="1"/>
      <protection locked="0" hidden="0"/>
    </dxf>
    <dxf>
      <border outline="0">
        <bottom style="thin">
          <color rgb="FFA6A6A6"/>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
      <font>
        <b val="0"/>
        <i val="0"/>
        <strike val="0"/>
        <condense val="0"/>
        <extend val="0"/>
        <outline val="0"/>
        <shadow val="0"/>
        <u val="none"/>
        <vertAlign val="baseline"/>
        <sz val="9"/>
        <color auto="1"/>
        <name val="Calibri"/>
        <scheme val="none"/>
      </font>
      <numFmt numFmtId="168" formatCode="[$-10409]0.00%"/>
      <fill>
        <patternFill patternType="solid">
          <fgColor indexed="64"/>
          <bgColor theme="6" tint="0.79998168889431442"/>
        </patternFill>
      </fill>
      <alignment horizontal="center" vertical="center" textRotation="0" wrapText="1" indent="0" justifyLastLine="0" shrinkToFit="0" readingOrder="1"/>
      <border diagonalUp="0" diagonalDown="0" outline="0">
        <left style="thin">
          <color theme="0" tint="-0.34998626667073579"/>
        </left>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0" formatCode="General"/>
      <fill>
        <patternFill patternType="solid">
          <fgColor indexed="64"/>
          <bgColor theme="6" tint="0.79998168889431442"/>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rgb="FFFF0000"/>
        <name val="Calibri"/>
        <scheme val="none"/>
      </font>
      <numFmt numFmtId="167" formatCode="[$-10409]#,##0.00;\-#,##0.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rgb="FFFF0000"/>
        <name val="Calibri"/>
        <scheme val="none"/>
      </font>
      <numFmt numFmtId="166" formatCode="[$-10409]#,##0;\-#,##0"/>
      <fill>
        <patternFill patternType="none">
          <fgColor indexed="64"/>
          <bgColor indexed="65"/>
        </patternFill>
      </fill>
      <alignment horizontal="center" vertical="center"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rgb="FFFF0000"/>
        <name val="Calibri"/>
        <scheme val="none"/>
      </font>
      <numFmt numFmtId="167" formatCode="[$-10409]#,##0.00;\-#,##0.00"/>
      <fill>
        <patternFill patternType="none">
          <fgColor indexed="64"/>
          <bgColor auto="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rgb="FFFF0000"/>
        <name val="Calibri"/>
        <scheme val="none"/>
      </font>
      <numFmt numFmtId="166" formatCode="[$-10409]#,##0;\-#,##0"/>
      <fill>
        <patternFill patternType="none">
          <fgColor indexed="64"/>
          <bgColor auto="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rgb="FFFF0000"/>
        <name val="Calibri"/>
        <scheme val="none"/>
      </font>
      <numFmt numFmtId="167" formatCode="[$-10409]#,##0.00;\-#,##0.00"/>
      <fill>
        <patternFill patternType="none">
          <fgColor indexed="64"/>
          <bgColor auto="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rgb="FFFF0000"/>
        <name val="Calibri"/>
        <scheme val="none"/>
      </font>
      <numFmt numFmtId="166" formatCode="[$-10409]#,##0;\-#,##0"/>
      <fill>
        <patternFill patternType="none">
          <fgColor indexed="64"/>
          <bgColor auto="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protection locked="0" hidden="0"/>
    </dxf>
    <dxf>
      <border outline="0">
        <top style="thin">
          <color theme="0" tint="-0.34998626667073579"/>
        </top>
      </border>
    </dxf>
    <dxf>
      <border outline="0">
        <left style="thin">
          <color indexed="64"/>
        </left>
        <right style="thin">
          <color indexed="64"/>
        </right>
        <top style="thin">
          <color theme="0" tint="-0.34998626667073579"/>
        </top>
        <bottom style="thin">
          <color theme="0" tint="-0.34998626667073579"/>
        </bottom>
      </border>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center" vertical="center" textRotation="0" wrapText="1" indent="0" justifyLastLine="0" shrinkToFit="0" readingOrder="1"/>
      <protection locked="0" hidden="0"/>
    </dxf>
    <dxf>
      <border outline="0">
        <bottom style="thin">
          <color theme="0" tint="-0.34998626667073579"/>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
      <font>
        <b val="0"/>
        <i val="0"/>
        <strike val="0"/>
        <condense val="0"/>
        <extend val="0"/>
        <outline val="0"/>
        <shadow val="0"/>
        <u val="none"/>
        <vertAlign val="baseline"/>
        <sz val="9"/>
        <color auto="1"/>
        <name val="Calibri"/>
        <scheme val="none"/>
      </font>
      <numFmt numFmtId="168"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rgb="FFFF0000"/>
        <name val="Calibri"/>
        <scheme val="none"/>
      </font>
      <numFmt numFmtId="167" formatCode="[$-10409]#,##0.00;\-#,##0.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rgb="FFFF0000"/>
        <name val="Calibri"/>
        <scheme val="none"/>
      </font>
      <numFmt numFmtId="166" formatCode="[$-10409]#,##0;\-#,##0"/>
      <fill>
        <patternFill patternType="none">
          <fgColor indexed="64"/>
          <bgColor indexed="65"/>
        </patternFill>
      </fill>
      <alignment horizontal="center" vertical="center"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rgb="FFFF0000"/>
        <name val="Calibri"/>
        <scheme val="none"/>
      </font>
      <numFmt numFmtId="167" formatCode="[$-10409]#,##0.00;\-#,##0.00"/>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rgb="FFFF0000"/>
        <name val="Calibri"/>
        <scheme val="none"/>
      </font>
      <numFmt numFmtId="166" formatCode="[$-10409]#,##0;\-#,##0"/>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rgb="FFFF0000"/>
        <name val="Calibri"/>
        <scheme val="none"/>
      </font>
      <numFmt numFmtId="167" formatCode="[$-10409]#,##0.00;\-#,##0.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rgb="FFFF0000"/>
        <name val="Calibri"/>
        <scheme val="none"/>
      </font>
      <numFmt numFmtId="166" formatCode="[$-10409]#,##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0" formatCode="General"/>
      <fill>
        <patternFill patternType="solid">
          <fgColor indexed="64"/>
          <bgColor theme="0"/>
        </patternFill>
      </fill>
      <alignment horizontal="general" vertical="top" textRotation="0" wrapText="1" indent="0" justifyLastLine="0" shrinkToFit="0" readingOrder="0"/>
      <border diagonalUp="0" diagonalDown="0" outline="0">
        <left/>
        <right style="thin">
          <color theme="0" tint="-0.34998626667073579"/>
        </right>
        <top style="thin">
          <color theme="0" tint="-0.34998626667073579"/>
        </top>
        <bottom style="thin">
          <color theme="0" tint="-0.34998626667073579"/>
        </bottom>
      </border>
      <protection locked="0" hidden="0"/>
    </dxf>
    <dxf>
      <border outline="0">
        <top style="thin">
          <color theme="0" tint="-0.34998626667073579"/>
        </top>
      </border>
    </dxf>
    <dxf>
      <border outline="0">
        <left style="thin">
          <color indexed="64"/>
        </left>
        <right style="thin">
          <color indexed="64"/>
        </right>
        <top style="thin">
          <color theme="0" tint="-0.34998626667073579"/>
        </top>
        <bottom style="thin">
          <color theme="0" tint="-0.34998626667073579"/>
        </bottom>
      </border>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center" vertical="center" textRotation="0" wrapText="1" indent="0" justifyLastLine="0" shrinkToFit="0" readingOrder="1"/>
      <protection locked="0" hidden="0"/>
    </dxf>
    <dxf>
      <border outline="0">
        <bottom style="thin">
          <color theme="0" tint="-0.34998626667073579"/>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
      <font>
        <b val="0"/>
        <i val="0"/>
        <strike val="0"/>
        <condense val="0"/>
        <extend val="0"/>
        <outline val="0"/>
        <shadow val="0"/>
        <u val="none"/>
        <vertAlign val="baseline"/>
        <sz val="9"/>
        <color auto="1"/>
        <name val="Calibri"/>
        <scheme val="none"/>
      </font>
      <numFmt numFmtId="168"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rgb="FFFF0000"/>
        <name val="Calibri"/>
        <scheme val="none"/>
      </font>
      <numFmt numFmtId="167" formatCode="[$-10409]#,##0.00;\-#,##0.00"/>
      <fill>
        <patternFill patternType="none">
          <fgColor indexed="64"/>
          <bgColor auto="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rgb="FFFF0000"/>
        <name val="Calibri"/>
        <scheme val="none"/>
      </font>
      <numFmt numFmtId="166" formatCode="[$-10409]#,##0;\-#,##0"/>
      <fill>
        <patternFill patternType="none">
          <fgColor indexed="64"/>
          <bgColor indexed="65"/>
        </patternFill>
      </fill>
      <alignment horizontal="center" vertical="center"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rgb="FFFF0000"/>
        <name val="Calibri"/>
        <scheme val="none"/>
      </font>
      <numFmt numFmtId="167" formatCode="[$-10409]#,##0.00;\-#,##0.00"/>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rgb="FFFF0000"/>
        <name val="Calibri"/>
        <scheme val="none"/>
      </font>
      <numFmt numFmtId="166" formatCode="[$-10409]#,##0;\-#,##0"/>
      <alignment horizontal="center" vertical="center"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border>
      <protection locked="0" hidden="0"/>
    </dxf>
    <dxf>
      <font>
        <b val="0"/>
        <i val="0"/>
        <strike val="0"/>
        <condense val="0"/>
        <extend val="0"/>
        <outline val="0"/>
        <shadow val="0"/>
        <u val="none"/>
        <vertAlign val="baseline"/>
        <sz val="9"/>
        <color rgb="FFFF0000"/>
        <name val="Calibri"/>
        <scheme val="none"/>
      </font>
      <numFmt numFmtId="167" formatCode="[$-10409]#,##0.00;\-#,##0.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rgb="FFFF0000"/>
        <name val="Calibri"/>
        <scheme val="none"/>
      </font>
      <numFmt numFmtId="166" formatCode="[$-10409]#,##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protection locked="0" hidden="0"/>
    </dxf>
    <dxf>
      <border outline="0">
        <top style="thin">
          <color theme="0" tint="-0.34998626667073579"/>
        </top>
      </border>
    </dxf>
    <dxf>
      <border outline="0">
        <left style="thin">
          <color indexed="64"/>
        </left>
        <right style="thin">
          <color indexed="64"/>
        </right>
        <top style="thin">
          <color theme="0" tint="-0.34998626667073579"/>
        </top>
        <bottom style="thin">
          <color theme="0" tint="-0.34998626667073579"/>
        </bottom>
      </border>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center" vertical="center" textRotation="0" wrapText="1" indent="0" justifyLastLine="0" shrinkToFit="0" readingOrder="1"/>
      <protection locked="0" hidden="0"/>
    </dxf>
    <dxf>
      <border outline="0">
        <bottom style="thin">
          <color theme="0" tint="-0.34998626667073579"/>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
      <font>
        <b val="0"/>
        <i val="0"/>
        <strike val="0"/>
        <condense val="0"/>
        <extend val="0"/>
        <outline val="0"/>
        <shadow val="0"/>
        <u val="none"/>
        <vertAlign val="baseline"/>
        <sz val="9"/>
        <color auto="1"/>
        <name val="Calibri"/>
        <scheme val="none"/>
      </font>
      <numFmt numFmtId="168" formatCode="[$-10409]0.00%"/>
      <fill>
        <patternFill patternType="solid">
          <fgColor indexed="64"/>
          <bgColor theme="6" tint="0.79998168889431442"/>
        </patternFill>
      </fill>
      <alignment horizontal="center" vertical="center" textRotation="0" wrapText="1" indent="0" justifyLastLine="0" shrinkToFit="0" readingOrder="1"/>
      <border diagonalUp="0" diagonalDown="0" outline="0">
        <left style="thin">
          <color theme="0" tint="-0.34998626667073579"/>
        </left>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0" formatCode="General"/>
      <fill>
        <patternFill patternType="solid">
          <fgColor indexed="64"/>
          <bgColor theme="6" tint="0.79998168889431442"/>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7" formatCode="[$-10409]#,##0.00;\-#,##0.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
      <fill>
        <patternFill patternType="none">
          <fgColor indexed="64"/>
          <bgColor indexed="65"/>
        </patternFill>
      </fill>
      <alignment horizontal="center" vertical="center"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7" formatCode="[$-10409]#,##0.00;\-#,##0.00"/>
      <fill>
        <patternFill patternType="none">
          <fgColor indexed="64"/>
          <bgColor auto="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
      <fill>
        <patternFill patternType="none">
          <fgColor indexed="64"/>
          <bgColor auto="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7" formatCode="[$-10409]#,##0.00;\-#,##0.00"/>
      <fill>
        <patternFill patternType="none">
          <fgColor indexed="64"/>
          <bgColor auto="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
      <fill>
        <patternFill patternType="none">
          <fgColor indexed="64"/>
          <bgColor auto="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protection locked="0" hidden="0"/>
    </dxf>
    <dxf>
      <border outline="0">
        <top style="thin">
          <color theme="0" tint="-0.34998626667073579"/>
        </top>
      </border>
    </dxf>
    <dxf>
      <border outline="0">
        <left style="thin">
          <color indexed="64"/>
        </left>
        <right style="thin">
          <color indexed="64"/>
        </right>
        <top style="thin">
          <color theme="0" tint="-0.34998626667073579"/>
        </top>
        <bottom style="thin">
          <color theme="0" tint="-0.34998626667073579"/>
        </bottom>
      </border>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center" vertical="center" textRotation="0" wrapText="1" indent="0" justifyLastLine="0" shrinkToFit="0" readingOrder="1"/>
      <protection locked="0" hidden="0"/>
    </dxf>
    <dxf>
      <border outline="0">
        <bottom style="thin">
          <color theme="0" tint="-0.34998626667073579"/>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
      <font>
        <b val="0"/>
        <i val="0"/>
        <strike val="0"/>
        <condense val="0"/>
        <extend val="0"/>
        <outline val="0"/>
        <shadow val="0"/>
        <u val="none"/>
        <vertAlign val="baseline"/>
        <sz val="9"/>
        <color auto="1"/>
        <name val="Calibri"/>
        <scheme val="none"/>
      </font>
      <numFmt numFmtId="168" formatCode="[$-10409]0.00%"/>
      <fill>
        <patternFill patternType="solid">
          <fgColor indexed="64"/>
          <bgColor theme="6" tint="0.79998168889431442"/>
        </patternFill>
      </fill>
      <alignment horizontal="center" vertical="center" textRotation="0" wrapText="1" indent="0" justifyLastLine="0" shrinkToFit="0" readingOrder="1"/>
      <border diagonalUp="0" diagonalDown="0" outline="0">
        <left style="thin">
          <color theme="0" tint="-0.34998626667073579"/>
        </left>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0" formatCode="General"/>
      <fill>
        <patternFill patternType="solid">
          <fgColor indexed="64"/>
          <bgColor theme="6" tint="0.79998168889431442"/>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rgb="FFFF0000"/>
        <name val="Calibri"/>
        <scheme val="none"/>
      </font>
      <numFmt numFmtId="167" formatCode="[$-10409]#,##0.00;\-#,##0.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rgb="FFFF0000"/>
        <name val="Calibri"/>
        <scheme val="none"/>
      </font>
      <numFmt numFmtId="166" formatCode="[$-10409]#,##0;\-#,##0"/>
      <fill>
        <patternFill patternType="none">
          <fgColor indexed="64"/>
          <bgColor indexed="65"/>
        </patternFill>
      </fill>
      <alignment horizontal="center" vertical="center"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rgb="FFFF0000"/>
        <name val="Calibri"/>
        <scheme val="none"/>
      </font>
      <numFmt numFmtId="167" formatCode="[$-10409]#,##0.00;\-#,##0.00"/>
      <fill>
        <patternFill patternType="none">
          <fgColor indexed="64"/>
          <bgColor auto="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rgb="FFFF0000"/>
        <name val="Calibri"/>
        <scheme val="none"/>
      </font>
      <numFmt numFmtId="166" formatCode="[$-10409]#,##0;\-#,##0"/>
      <fill>
        <patternFill patternType="none">
          <fgColor indexed="64"/>
          <bgColor auto="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rgb="FFFF0000"/>
        <name val="Calibri"/>
        <scheme val="none"/>
      </font>
      <numFmt numFmtId="167" formatCode="[$-10409]#,##0.00;\-#,##0.00"/>
      <fill>
        <patternFill patternType="none">
          <fgColor indexed="64"/>
          <bgColor auto="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rgb="FFFF0000"/>
        <name val="Calibri"/>
        <scheme val="none"/>
      </font>
      <numFmt numFmtId="166" formatCode="[$-10409]#,##0;\-#,##0"/>
      <fill>
        <patternFill patternType="none">
          <fgColor indexed="64"/>
          <bgColor auto="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protection locked="0" hidden="0"/>
    </dxf>
    <dxf>
      <border outline="0">
        <top style="thin">
          <color theme="0" tint="-0.34998626667073579"/>
        </top>
      </border>
    </dxf>
    <dxf>
      <border outline="0">
        <left style="thin">
          <color indexed="64"/>
        </left>
        <right style="thin">
          <color indexed="64"/>
        </right>
        <top style="thin">
          <color theme="0" tint="-0.34998626667073579"/>
        </top>
        <bottom style="thin">
          <color theme="0" tint="-0.34998626667073579"/>
        </bottom>
      </border>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center" vertical="center" textRotation="0" wrapText="1" indent="0" justifyLastLine="0" shrinkToFit="0" readingOrder="1"/>
      <protection locked="0" hidden="0"/>
    </dxf>
    <dxf>
      <border outline="0">
        <bottom style="thin">
          <color theme="0" tint="-0.34998626667073579"/>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
      <font>
        <b val="0"/>
        <i val="0"/>
        <strike val="0"/>
        <condense val="0"/>
        <extend val="0"/>
        <outline val="0"/>
        <shadow val="0"/>
        <u val="none"/>
        <vertAlign val="baseline"/>
        <sz val="9"/>
        <color auto="1"/>
        <name val="Calibri"/>
        <scheme val="none"/>
      </font>
      <numFmt numFmtId="168"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rgb="FFFF0000"/>
        <name val="Calibri"/>
        <scheme val="none"/>
      </font>
      <numFmt numFmtId="167" formatCode="[$-10409]#,##0.00;\-#,##0.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rgb="FFFF0000"/>
        <name val="Calibri"/>
        <scheme val="none"/>
      </font>
      <numFmt numFmtId="166" formatCode="[$-10409]#,##0;\-#,##0"/>
      <fill>
        <patternFill patternType="none">
          <fgColor indexed="64"/>
          <bgColor indexed="65"/>
        </patternFill>
      </fill>
      <alignment horizontal="center" vertical="center"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rgb="FFFF0000"/>
        <name val="Calibri"/>
        <scheme val="none"/>
      </font>
      <numFmt numFmtId="167" formatCode="[$-10409]#,##0.00;\-#,##0.00"/>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rgb="FFFF0000"/>
        <name val="Calibri"/>
        <scheme val="none"/>
      </font>
      <numFmt numFmtId="166" formatCode="[$-10409]#,##0;\-#,##0"/>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rgb="FFFF0000"/>
        <name val="Calibri"/>
        <scheme val="none"/>
      </font>
      <numFmt numFmtId="167" formatCode="[$-10409]#,##0.00;\-#,##0.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rgb="FFFF0000"/>
        <name val="Calibri"/>
        <scheme val="none"/>
      </font>
      <numFmt numFmtId="166" formatCode="[$-10409]#,##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0" formatCode="General"/>
      <fill>
        <patternFill patternType="solid">
          <fgColor indexed="64"/>
          <bgColor theme="0"/>
        </patternFill>
      </fill>
      <alignment horizontal="general" vertical="top" textRotation="0" wrapText="1" indent="0" justifyLastLine="0" shrinkToFit="0" readingOrder="0"/>
      <border diagonalUp="0" diagonalDown="0" outline="0">
        <left/>
        <right style="thin">
          <color theme="0" tint="-0.34998626667073579"/>
        </right>
        <top style="thin">
          <color theme="0" tint="-0.34998626667073579"/>
        </top>
        <bottom style="thin">
          <color theme="0" tint="-0.34998626667073579"/>
        </bottom>
      </border>
      <protection locked="0" hidden="0"/>
    </dxf>
    <dxf>
      <border outline="0">
        <top style="thin">
          <color theme="0" tint="-0.34998626667073579"/>
        </top>
      </border>
    </dxf>
    <dxf>
      <border outline="0">
        <left style="thin">
          <color indexed="64"/>
        </left>
        <right style="thin">
          <color indexed="64"/>
        </right>
        <top style="thin">
          <color theme="0" tint="-0.34998626667073579"/>
        </top>
        <bottom style="thin">
          <color theme="0" tint="-0.34998626667073579"/>
        </bottom>
      </border>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center" vertical="center" textRotation="0" wrapText="1" indent="0" justifyLastLine="0" shrinkToFit="0" readingOrder="1"/>
      <protection locked="0" hidden="0"/>
    </dxf>
    <dxf>
      <border outline="0">
        <bottom style="thin">
          <color theme="0" tint="-0.34998626667073579"/>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
      <font>
        <b val="0"/>
        <i val="0"/>
        <strike val="0"/>
        <condense val="0"/>
        <extend val="0"/>
        <outline val="0"/>
        <shadow val="0"/>
        <u val="none"/>
        <vertAlign val="baseline"/>
        <sz val="9"/>
        <color auto="1"/>
        <name val="Calibri"/>
        <scheme val="none"/>
      </font>
      <numFmt numFmtId="168"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rgb="FFFF0000"/>
        <name val="Calibri"/>
        <scheme val="none"/>
      </font>
      <numFmt numFmtId="167" formatCode="[$-10409]#,##0.00;\-#,##0.00"/>
      <fill>
        <patternFill patternType="none">
          <fgColor indexed="64"/>
          <bgColor auto="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rgb="FFFF0000"/>
        <name val="Calibri"/>
        <scheme val="none"/>
      </font>
      <numFmt numFmtId="166" formatCode="[$-10409]#,##0;\-#,##0"/>
      <fill>
        <patternFill patternType="none">
          <fgColor indexed="64"/>
          <bgColor indexed="65"/>
        </patternFill>
      </fill>
      <alignment horizontal="center" vertical="center"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rgb="FFFF0000"/>
        <name val="Calibri"/>
        <scheme val="none"/>
      </font>
      <numFmt numFmtId="167" formatCode="[$-10409]#,##0.00;\-#,##0.00"/>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rgb="FFFF0000"/>
        <name val="Calibri"/>
        <scheme val="none"/>
      </font>
      <numFmt numFmtId="166" formatCode="[$-10409]#,##0;\-#,##0"/>
      <alignment horizontal="center" vertical="center"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border>
      <protection locked="0" hidden="0"/>
    </dxf>
    <dxf>
      <font>
        <b val="0"/>
        <i val="0"/>
        <strike val="0"/>
        <condense val="0"/>
        <extend val="0"/>
        <outline val="0"/>
        <shadow val="0"/>
        <u val="none"/>
        <vertAlign val="baseline"/>
        <sz val="9"/>
        <color rgb="FFFF0000"/>
        <name val="Calibri"/>
        <scheme val="none"/>
      </font>
      <numFmt numFmtId="167" formatCode="[$-10409]#,##0.00;\-#,##0.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rgb="FFFF0000"/>
        <name val="Calibri"/>
        <scheme val="none"/>
      </font>
      <numFmt numFmtId="166" formatCode="[$-10409]#,##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protection locked="0" hidden="0"/>
    </dxf>
    <dxf>
      <border outline="0">
        <top style="thin">
          <color theme="0" tint="-0.34998626667073579"/>
        </top>
      </border>
    </dxf>
    <dxf>
      <border outline="0">
        <left style="thin">
          <color indexed="64"/>
        </left>
        <right style="thin">
          <color indexed="64"/>
        </right>
        <top style="thin">
          <color theme="0" tint="-0.34998626667073579"/>
        </top>
        <bottom style="thin">
          <color theme="0" tint="-0.34998626667073579"/>
        </bottom>
      </border>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center" vertical="center" textRotation="0" wrapText="1" indent="0" justifyLastLine="0" shrinkToFit="0" readingOrder="1"/>
      <protection locked="0" hidden="0"/>
    </dxf>
    <dxf>
      <border outline="0">
        <bottom style="thin">
          <color theme="0" tint="-0.34998626667073579"/>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
      <font>
        <b val="0"/>
        <i val="0"/>
        <strike val="0"/>
        <condense val="0"/>
        <extend val="0"/>
        <outline val="0"/>
        <shadow val="0"/>
        <u val="none"/>
        <vertAlign val="baseline"/>
        <sz val="9"/>
        <color auto="1"/>
        <name val="Calibri"/>
        <scheme val="none"/>
      </font>
      <numFmt numFmtId="168" formatCode="[$-10409]0.00%"/>
      <fill>
        <patternFill patternType="solid">
          <fgColor indexed="64"/>
          <bgColor theme="6" tint="0.79998168889431442"/>
        </patternFill>
      </fill>
      <alignment horizontal="center" vertical="center" textRotation="0" wrapText="1" indent="0" justifyLastLine="0" shrinkToFit="0" readingOrder="1"/>
      <border diagonalUp="0" diagonalDown="0" outline="0">
        <left style="thin">
          <color theme="0" tint="-0.34998626667073579"/>
        </left>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0" formatCode="General"/>
      <fill>
        <patternFill patternType="solid">
          <fgColor indexed="64"/>
          <bgColor theme="6" tint="0.79998168889431442"/>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7" formatCode="[$-10409]#,##0.00;\-#,##0.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
      <fill>
        <patternFill patternType="none">
          <fgColor indexed="64"/>
          <bgColor indexed="65"/>
        </patternFill>
      </fill>
      <alignment horizontal="center" vertical="center"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7" formatCode="[$-10409]#,##0.00;\-#,##0.00"/>
      <fill>
        <patternFill patternType="none">
          <fgColor indexed="64"/>
          <bgColor auto="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
      <fill>
        <patternFill patternType="none">
          <fgColor indexed="64"/>
          <bgColor auto="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7" formatCode="[$-10409]#,##0.00;\-#,##0.00"/>
      <fill>
        <patternFill patternType="none">
          <fgColor indexed="64"/>
          <bgColor auto="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
      <fill>
        <patternFill patternType="none">
          <fgColor indexed="64"/>
          <bgColor auto="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protection locked="0" hidden="0"/>
    </dxf>
    <dxf>
      <border outline="0">
        <top style="thin">
          <color theme="0" tint="-0.34998626667073579"/>
        </top>
      </border>
    </dxf>
    <dxf>
      <border outline="0">
        <left style="thin">
          <color indexed="64"/>
        </left>
        <right style="thin">
          <color indexed="64"/>
        </right>
        <top style="thin">
          <color theme="0" tint="-0.34998626667073579"/>
        </top>
        <bottom style="thin">
          <color theme="0" tint="-0.34998626667073579"/>
        </bottom>
      </border>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center" vertical="center" textRotation="0" wrapText="1" indent="0" justifyLastLine="0" shrinkToFit="0" readingOrder="1"/>
      <protection locked="0" hidden="0"/>
    </dxf>
    <dxf>
      <border outline="0">
        <bottom style="thin">
          <color theme="0" tint="-0.34998626667073579"/>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
      <font>
        <b val="0"/>
        <i val="0"/>
        <strike val="0"/>
        <condense val="0"/>
        <extend val="0"/>
        <outline val="0"/>
        <shadow val="0"/>
        <u val="none"/>
        <vertAlign val="baseline"/>
        <sz val="9"/>
        <color auto="1"/>
        <name val="Calibri"/>
        <scheme val="none"/>
      </font>
      <numFmt numFmtId="168" formatCode="[$-10409]0.00%"/>
      <fill>
        <patternFill patternType="solid">
          <fgColor indexed="64"/>
          <bgColor theme="6" tint="0.79998168889431442"/>
        </patternFill>
      </fill>
      <alignment horizontal="center" vertical="center" textRotation="0" wrapText="1" indent="0" justifyLastLine="0" shrinkToFit="0" readingOrder="1"/>
      <border diagonalUp="0" diagonalDown="0" outline="0">
        <left style="thin">
          <color theme="0" tint="-0.34998626667073579"/>
        </left>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0" formatCode="General"/>
      <fill>
        <patternFill patternType="solid">
          <fgColor indexed="64"/>
          <bgColor theme="6" tint="0.79998168889431442"/>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rgb="FFFF0000"/>
        <name val="Calibri"/>
        <scheme val="none"/>
      </font>
      <numFmt numFmtId="4" formatCode="#,##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rgb="FFFF0000"/>
        <name val="Calibri"/>
        <scheme val="none"/>
      </font>
      <numFmt numFmtId="166" formatCode="[$-10409]#,##0;\-#,##0"/>
      <fill>
        <patternFill patternType="none">
          <fgColor indexed="64"/>
          <bgColor indexed="65"/>
        </patternFill>
      </fill>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rgb="FFFF0000"/>
        <name val="Calibri"/>
        <scheme val="none"/>
      </font>
      <numFmt numFmtId="167" formatCode="[$-10409]#,##0.00;\-#,##0.00"/>
      <fill>
        <patternFill patternType="none">
          <fgColor indexed="64"/>
          <bgColor auto="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rgb="FFFF0000"/>
        <name val="Calibri"/>
        <scheme val="none"/>
      </font>
      <numFmt numFmtId="166" formatCode="[$-10409]#,##0;\-#,##0"/>
      <fill>
        <patternFill patternType="none">
          <fgColor indexed="64"/>
          <bgColor auto="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rgb="FFFF0000"/>
        <name val="Calibri"/>
        <scheme val="none"/>
      </font>
      <numFmt numFmtId="167" formatCode="[$-10409]#,##0.00;\-#,##0.00"/>
      <fill>
        <patternFill patternType="none">
          <fgColor indexed="64"/>
          <bgColor auto="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rgb="FFFF0000"/>
        <name val="Calibri"/>
        <scheme val="none"/>
      </font>
      <numFmt numFmtId="166" formatCode="[$-10409]#,##0;\-#,##0"/>
      <fill>
        <patternFill patternType="none">
          <fgColor indexed="64"/>
          <bgColor auto="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protection locked="0" hidden="0"/>
    </dxf>
    <dxf>
      <border outline="0">
        <top style="thin">
          <color rgb="FFA6A6A6"/>
        </top>
      </border>
    </dxf>
    <dxf>
      <border outline="0">
        <left style="thin">
          <color rgb="FF000000"/>
        </left>
        <right style="thin">
          <color rgb="FF000000"/>
        </right>
        <top style="thin">
          <color rgb="FFA6A6A6"/>
        </top>
        <bottom style="thin">
          <color rgb="FFA6A6A6"/>
        </bottom>
      </border>
    </dxf>
    <dxf>
      <font>
        <b val="0"/>
        <i val="0"/>
        <strike val="0"/>
        <condense val="0"/>
        <extend val="0"/>
        <outline val="0"/>
        <shadow val="0"/>
        <u val="none"/>
        <vertAlign val="baseline"/>
        <sz val="9"/>
        <color auto="1"/>
        <name val="Calibri"/>
        <scheme val="none"/>
      </font>
      <numFmt numFmtId="0" formatCode="General"/>
      <fill>
        <patternFill patternType="none">
          <fgColor rgb="FF000000"/>
          <bgColor rgb="FFFFFFFF"/>
        </patternFill>
      </fill>
      <alignment horizontal="center" vertical="center" textRotation="0" wrapText="1" indent="0" justifyLastLine="0" shrinkToFit="0" readingOrder="1"/>
      <protection locked="0" hidden="0"/>
    </dxf>
    <dxf>
      <border outline="0">
        <bottom style="thin">
          <color rgb="FFA6A6A6"/>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
      <font>
        <b val="0"/>
        <i val="0"/>
        <strike val="0"/>
        <condense val="0"/>
        <extend val="0"/>
        <outline val="0"/>
        <shadow val="0"/>
        <u val="none"/>
        <vertAlign val="baseline"/>
        <sz val="9"/>
        <color auto="1"/>
        <name val="Calibri"/>
        <scheme val="none"/>
      </font>
      <numFmt numFmtId="168"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rgb="FFFF0000"/>
        <name val="Calibri"/>
        <scheme val="none"/>
      </font>
      <numFmt numFmtId="167"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rgb="FFFF0000"/>
        <name val="Calibri"/>
        <scheme val="none"/>
      </font>
      <numFmt numFmtId="166" formatCode="[$-10409]#,##0;\-#,##0"/>
      <fill>
        <patternFill patternType="none">
          <fgColor indexed="64"/>
          <bgColor indexed="65"/>
        </patternFill>
      </fill>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rgb="FFFF0000"/>
        <name val="Calibri"/>
        <scheme val="none"/>
      </font>
      <numFmt numFmtId="167"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rgb="FFFF0000"/>
        <name val="Calibri"/>
        <scheme val="none"/>
      </font>
      <numFmt numFmtId="166" formatCode="[$-10409]#,##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rgb="FFFF0000"/>
        <name val="Calibri"/>
        <scheme val="none"/>
      </font>
      <numFmt numFmtId="167" formatCode="[$-10409]#,##0.00;\-#,##0.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rgb="FFFF0000"/>
        <name val="Calibri"/>
        <scheme val="none"/>
      </font>
      <numFmt numFmtId="166" formatCode="[$-10409]#,##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0" formatCode="General"/>
      <fill>
        <patternFill patternType="solid">
          <fgColor indexed="64"/>
          <bgColor theme="0"/>
        </patternFill>
      </fill>
      <alignment horizontal="general" vertical="top" textRotation="0" wrapText="1" indent="0" justifyLastLine="0" shrinkToFit="0" readingOrder="0"/>
      <border diagonalUp="0" diagonalDown="0" outline="0">
        <left/>
        <right style="thin">
          <color theme="0" tint="-0.34998626667073579"/>
        </right>
        <top style="thin">
          <color theme="0" tint="-0.34998626667073579"/>
        </top>
        <bottom style="thin">
          <color theme="0" tint="-0.34998626667073579"/>
        </bottom>
      </border>
      <protection locked="0" hidden="0"/>
    </dxf>
    <dxf>
      <border outline="0">
        <top style="thin">
          <color rgb="FFA6A6A6"/>
        </top>
      </border>
    </dxf>
    <dxf>
      <border outline="0">
        <left style="thin">
          <color rgb="FF000000"/>
        </left>
        <right style="thin">
          <color rgb="FF000000"/>
        </right>
        <top style="thin">
          <color rgb="FFA6A6A6"/>
        </top>
        <bottom style="thin">
          <color rgb="FFA6A6A6"/>
        </bottom>
      </border>
    </dxf>
    <dxf>
      <font>
        <b val="0"/>
        <i val="0"/>
        <strike val="0"/>
        <condense val="0"/>
        <extend val="0"/>
        <outline val="0"/>
        <shadow val="0"/>
        <u val="none"/>
        <vertAlign val="baseline"/>
        <sz val="9"/>
        <color auto="1"/>
        <name val="Calibri"/>
        <scheme val="none"/>
      </font>
      <numFmt numFmtId="0" formatCode="General"/>
      <fill>
        <patternFill patternType="none">
          <fgColor rgb="FF000000"/>
          <bgColor rgb="FFFFFFFF"/>
        </patternFill>
      </fill>
      <alignment horizontal="center" vertical="center" textRotation="0" wrapText="1" indent="0" justifyLastLine="0" shrinkToFit="0" readingOrder="1"/>
      <protection locked="0" hidden="0"/>
    </dxf>
    <dxf>
      <border outline="0">
        <bottom style="thin">
          <color rgb="FFA6A6A6"/>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
      <font>
        <b val="0"/>
        <i val="0"/>
        <strike val="0"/>
        <condense val="0"/>
        <extend val="0"/>
        <outline val="0"/>
        <shadow val="0"/>
        <u val="none"/>
        <vertAlign val="baseline"/>
        <sz val="9"/>
        <color auto="1"/>
        <name val="Calibri"/>
        <scheme val="none"/>
      </font>
      <numFmt numFmtId="168"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rgb="FFFF0000"/>
        <name val="Calibri"/>
        <scheme val="none"/>
      </font>
      <numFmt numFmtId="167" formatCode="[$-10409]#,##0.00;\-#,##0.00"/>
      <fill>
        <patternFill patternType="none">
          <fgColor indexed="64"/>
          <bgColor auto="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rgb="FFFF0000"/>
        <name val="Calibri"/>
        <scheme val="none"/>
      </font>
      <numFmt numFmtId="166" formatCode="[$-10409]#,##0;\-#,##0"/>
      <fill>
        <patternFill patternType="none">
          <fgColor indexed="64"/>
          <bgColor indexed="65"/>
        </patternFill>
      </fill>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rgb="FFFF0000"/>
        <name val="Calibri"/>
        <scheme val="none"/>
      </font>
      <numFmt numFmtId="167"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rgb="FFFF0000"/>
        <name val="Calibri"/>
        <scheme val="none"/>
      </font>
      <numFmt numFmtId="166" formatCode="[$-10409]#,##0;\-#,##0"/>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border>
      <protection locked="0" hidden="0"/>
    </dxf>
    <dxf>
      <font>
        <b val="0"/>
        <i val="0"/>
        <strike val="0"/>
        <condense val="0"/>
        <extend val="0"/>
        <outline val="0"/>
        <shadow val="0"/>
        <u val="none"/>
        <vertAlign val="baseline"/>
        <sz val="9"/>
        <color rgb="FFFF0000"/>
        <name val="Calibri"/>
        <scheme val="none"/>
      </font>
      <numFmt numFmtId="167" formatCode="[$-10409]#,##0.00;\-#,##0.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rgb="FFFF0000"/>
        <name val="Calibri"/>
        <scheme val="none"/>
      </font>
      <numFmt numFmtId="166" formatCode="[$-10409]#,##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protection locked="0" hidden="0"/>
    </dxf>
    <dxf>
      <border outline="0">
        <top style="thin">
          <color rgb="FFA6A6A6"/>
        </top>
      </border>
    </dxf>
    <dxf>
      <border outline="0">
        <left style="thin">
          <color rgb="FF000000"/>
        </left>
        <right style="thin">
          <color rgb="FF000000"/>
        </right>
        <top style="thin">
          <color rgb="FFA6A6A6"/>
        </top>
        <bottom style="thin">
          <color rgb="FFA6A6A6"/>
        </bottom>
      </border>
    </dxf>
    <dxf>
      <font>
        <b val="0"/>
        <i val="0"/>
        <strike val="0"/>
        <condense val="0"/>
        <extend val="0"/>
        <outline val="0"/>
        <shadow val="0"/>
        <u val="none"/>
        <vertAlign val="baseline"/>
        <sz val="9"/>
        <color auto="1"/>
        <name val="Calibri"/>
        <scheme val="none"/>
      </font>
      <numFmt numFmtId="0" formatCode="General"/>
      <fill>
        <patternFill patternType="none">
          <fgColor rgb="FF000000"/>
          <bgColor rgb="FFFFFFFF"/>
        </patternFill>
      </fill>
      <alignment horizontal="center" vertical="center" textRotation="0" wrapText="1" indent="0" justifyLastLine="0" shrinkToFit="0" readingOrder="1"/>
      <protection locked="0" hidden="0"/>
    </dxf>
    <dxf>
      <border outline="0">
        <bottom style="thin">
          <color rgb="FFA6A6A6"/>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
      <font>
        <b val="0"/>
        <i val="0"/>
        <strike val="0"/>
        <condense val="0"/>
        <extend val="0"/>
        <outline val="0"/>
        <shadow val="0"/>
        <u val="none"/>
        <vertAlign val="baseline"/>
        <sz val="9"/>
        <color auto="1"/>
        <name val="Calibri"/>
        <scheme val="none"/>
      </font>
      <numFmt numFmtId="168" formatCode="[$-10409]0.00%"/>
      <fill>
        <patternFill patternType="solid">
          <fgColor indexed="64"/>
          <bgColor theme="6" tint="0.79998168889431442"/>
        </patternFill>
      </fill>
      <alignment horizontal="center" vertical="center" textRotation="0" wrapText="1" indent="0" justifyLastLine="0" shrinkToFit="0" readingOrder="1"/>
      <border diagonalUp="0" diagonalDown="0" outline="0">
        <left style="thin">
          <color theme="0" tint="-0.34998626667073579"/>
        </left>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0" formatCode="General"/>
      <fill>
        <patternFill patternType="solid">
          <fgColor indexed="64"/>
          <bgColor theme="6" tint="0.79998168889431442"/>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4" formatCode="#,##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
      <fill>
        <patternFill patternType="none">
          <fgColor indexed="64"/>
          <bgColor indexed="65"/>
        </patternFill>
      </fill>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7" formatCode="[$-10409]#,##0.00;\-#,##0.00"/>
      <fill>
        <patternFill patternType="none">
          <fgColor indexed="64"/>
          <bgColor auto="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
      <fill>
        <patternFill patternType="none">
          <fgColor indexed="64"/>
          <bgColor auto="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7" formatCode="[$-10409]#,##0.00;\-#,##0.00"/>
      <fill>
        <patternFill patternType="none">
          <fgColor indexed="64"/>
          <bgColor auto="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
      <fill>
        <patternFill patternType="none">
          <fgColor indexed="64"/>
          <bgColor auto="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protection locked="0" hidden="0"/>
    </dxf>
    <dxf>
      <border outline="0">
        <top style="thin">
          <color rgb="FFA6A6A6"/>
        </top>
      </border>
    </dxf>
    <dxf>
      <border outline="0">
        <left style="thin">
          <color rgb="FF000000"/>
        </left>
        <right style="thin">
          <color rgb="FF000000"/>
        </right>
        <top style="thin">
          <color rgb="FFA6A6A6"/>
        </top>
        <bottom style="thin">
          <color rgb="FFA6A6A6"/>
        </bottom>
      </border>
    </dxf>
    <dxf>
      <font>
        <b val="0"/>
        <i val="0"/>
        <strike val="0"/>
        <condense val="0"/>
        <extend val="0"/>
        <outline val="0"/>
        <shadow val="0"/>
        <u val="none"/>
        <vertAlign val="baseline"/>
        <sz val="9"/>
        <color auto="1"/>
        <name val="Calibri"/>
        <scheme val="none"/>
      </font>
      <numFmt numFmtId="0" formatCode="General"/>
      <fill>
        <patternFill patternType="none">
          <fgColor rgb="FF000000"/>
          <bgColor rgb="FFFFFFFF"/>
        </patternFill>
      </fill>
      <alignment horizontal="center" vertical="center" textRotation="0" wrapText="1" indent="0" justifyLastLine="0" shrinkToFit="0" readingOrder="1"/>
      <protection locked="0" hidden="0"/>
    </dxf>
    <dxf>
      <border outline="0">
        <bottom style="thin">
          <color rgb="FFA6A6A6"/>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
      <font>
        <b val="0"/>
        <i val="0"/>
        <strike val="0"/>
        <condense val="0"/>
        <extend val="0"/>
        <outline val="0"/>
        <shadow val="0"/>
        <u val="none"/>
        <vertAlign val="baseline"/>
        <sz val="9"/>
        <color auto="1"/>
        <name val="Calibri"/>
        <scheme val="none"/>
      </font>
      <numFmt numFmtId="168" formatCode="[$-10409]0.00%"/>
      <fill>
        <patternFill patternType="solid">
          <fgColor indexed="64"/>
          <bgColor theme="6" tint="0.79998168889431442"/>
        </patternFill>
      </fill>
      <alignment horizontal="center" vertical="center" textRotation="0" wrapText="1" indent="0" justifyLastLine="0" shrinkToFit="0" readingOrder="1"/>
      <border diagonalUp="0" diagonalDown="0" outline="0">
        <left style="thin">
          <color theme="0" tint="-0.34998626667073579"/>
        </left>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0" formatCode="General"/>
      <fill>
        <patternFill patternType="solid">
          <fgColor indexed="64"/>
          <bgColor theme="6" tint="0.79998168889431442"/>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rgb="FFFF0000"/>
        <name val="Calibri"/>
        <scheme val="none"/>
      </font>
      <numFmt numFmtId="167" formatCode="[$-10409]#,##0.00;\-#,##0.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rgb="FFFF0000"/>
        <name val="Calibri"/>
        <scheme val="none"/>
      </font>
      <numFmt numFmtId="166" formatCode="[$-10409]#,##0;\-#,##0"/>
      <fill>
        <patternFill patternType="none">
          <fgColor indexed="64"/>
          <bgColor indexed="65"/>
        </patternFill>
      </fill>
      <alignment horizontal="center" vertical="center"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rgb="FFFF0000"/>
        <name val="Calibri"/>
        <scheme val="none"/>
      </font>
      <numFmt numFmtId="167" formatCode="[$-10409]#,##0.00;\-#,##0.00"/>
      <fill>
        <patternFill patternType="none">
          <fgColor indexed="64"/>
          <bgColor auto="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rgb="FFFF0000"/>
        <name val="Calibri"/>
        <scheme val="none"/>
      </font>
      <numFmt numFmtId="166" formatCode="[$-10409]#,##0;\-#,##0"/>
      <fill>
        <patternFill patternType="none">
          <fgColor indexed="64"/>
          <bgColor auto="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rgb="FFFF0000"/>
        <name val="Calibri"/>
        <scheme val="none"/>
      </font>
      <numFmt numFmtId="167" formatCode="[$-10409]#,##0.00;\-#,##0.00"/>
      <fill>
        <patternFill patternType="none">
          <fgColor indexed="64"/>
          <bgColor auto="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rgb="FFFF0000"/>
        <name val="Calibri"/>
        <scheme val="none"/>
      </font>
      <numFmt numFmtId="166" formatCode="[$-10409]#,##0;\-#,##0"/>
      <fill>
        <patternFill patternType="none">
          <fgColor indexed="64"/>
          <bgColor auto="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protection locked="0" hidden="0"/>
    </dxf>
    <dxf>
      <border outline="0">
        <top style="thin">
          <color theme="0" tint="-0.34998626667073579"/>
        </top>
      </border>
    </dxf>
    <dxf>
      <border outline="0">
        <left style="thin">
          <color indexed="64"/>
        </left>
        <right style="thin">
          <color indexed="64"/>
        </right>
        <top style="thin">
          <color theme="0" tint="-0.34998626667073579"/>
        </top>
        <bottom style="thin">
          <color theme="0" tint="-0.34998626667073579"/>
        </bottom>
      </border>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center" vertical="center" textRotation="0" wrapText="1" indent="0" justifyLastLine="0" shrinkToFit="0" readingOrder="1"/>
      <protection locked="0" hidden="0"/>
    </dxf>
    <dxf>
      <border outline="0">
        <bottom style="thin">
          <color theme="0" tint="-0.34998626667073579"/>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
      <font>
        <b val="0"/>
        <i val="0"/>
        <strike val="0"/>
        <condense val="0"/>
        <extend val="0"/>
        <outline val="0"/>
        <shadow val="0"/>
        <u val="none"/>
        <vertAlign val="baseline"/>
        <sz val="9"/>
        <color auto="1"/>
        <name val="Calibri"/>
        <scheme val="none"/>
      </font>
      <numFmt numFmtId="168"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rgb="FFFF0000"/>
        <name val="Calibri"/>
        <scheme val="none"/>
      </font>
      <numFmt numFmtId="167" formatCode="[$-10409]#,##0.00;\-#,##0.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rgb="FFFF0000"/>
        <name val="Calibri"/>
        <scheme val="none"/>
      </font>
      <numFmt numFmtId="166" formatCode="[$-10409]#,##0;\-#,##0"/>
      <fill>
        <patternFill patternType="none">
          <fgColor indexed="64"/>
          <bgColor indexed="65"/>
        </patternFill>
      </fill>
      <alignment horizontal="center" vertical="center"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rgb="FFFF0000"/>
        <name val="Calibri"/>
        <scheme val="none"/>
      </font>
      <numFmt numFmtId="167" formatCode="[$-10409]#,##0.00;\-#,##0.00"/>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rgb="FFFF0000"/>
        <name val="Calibri"/>
        <scheme val="none"/>
      </font>
      <numFmt numFmtId="166" formatCode="[$-10409]#,##0;\-#,##0"/>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rgb="FFFF0000"/>
        <name val="Calibri"/>
        <scheme val="none"/>
      </font>
      <numFmt numFmtId="167" formatCode="[$-10409]#,##0.00;\-#,##0.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rgb="FFFF0000"/>
        <name val="Calibri"/>
        <scheme val="none"/>
      </font>
      <numFmt numFmtId="166" formatCode="[$-10409]#,##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0" formatCode="General"/>
      <fill>
        <patternFill patternType="solid">
          <fgColor indexed="64"/>
          <bgColor theme="0"/>
        </patternFill>
      </fill>
      <alignment horizontal="general" vertical="top" textRotation="0" wrapText="1" indent="0" justifyLastLine="0" shrinkToFit="0" readingOrder="0"/>
      <border diagonalUp="0" diagonalDown="0" outline="0">
        <left/>
        <right style="thin">
          <color theme="0" tint="-0.34998626667073579"/>
        </right>
        <top style="thin">
          <color theme="0" tint="-0.34998626667073579"/>
        </top>
        <bottom style="thin">
          <color theme="0" tint="-0.34998626667073579"/>
        </bottom>
      </border>
      <protection locked="0" hidden="0"/>
    </dxf>
    <dxf>
      <border outline="0">
        <top style="thin">
          <color theme="0" tint="-0.34998626667073579"/>
        </top>
      </border>
    </dxf>
    <dxf>
      <border outline="0">
        <left style="thin">
          <color indexed="64"/>
        </left>
        <right style="thin">
          <color indexed="64"/>
        </right>
        <top style="thin">
          <color theme="0" tint="-0.34998626667073579"/>
        </top>
        <bottom style="thin">
          <color theme="0" tint="-0.34998626667073579"/>
        </bottom>
      </border>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center" vertical="center" textRotation="0" wrapText="1" indent="0" justifyLastLine="0" shrinkToFit="0" readingOrder="1"/>
      <protection locked="0" hidden="0"/>
    </dxf>
    <dxf>
      <border outline="0">
        <bottom style="thin">
          <color theme="0" tint="-0.34998626667073579"/>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
      <font>
        <b val="0"/>
        <i val="0"/>
        <strike val="0"/>
        <condense val="0"/>
        <extend val="0"/>
        <outline val="0"/>
        <shadow val="0"/>
        <u val="none"/>
        <vertAlign val="baseline"/>
        <sz val="9"/>
        <color auto="1"/>
        <name val="Calibri"/>
        <scheme val="none"/>
      </font>
      <numFmt numFmtId="168"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rgb="FFFF0000"/>
        <name val="Calibri"/>
        <scheme val="none"/>
      </font>
      <numFmt numFmtId="167" formatCode="[$-10409]#,##0.00;\-#,##0.00"/>
      <fill>
        <patternFill patternType="none">
          <fgColor indexed="64"/>
          <bgColor auto="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rgb="FFFF0000"/>
        <name val="Calibri"/>
        <scheme val="none"/>
      </font>
      <numFmt numFmtId="166" formatCode="[$-10409]#,##0;\-#,##0"/>
      <fill>
        <patternFill patternType="none">
          <fgColor indexed="64"/>
          <bgColor indexed="65"/>
        </patternFill>
      </fill>
      <alignment horizontal="center" vertical="center"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rgb="FFFF0000"/>
        <name val="Calibri"/>
        <scheme val="none"/>
      </font>
      <numFmt numFmtId="167" formatCode="[$-10409]#,##0.00;\-#,##0.00"/>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rgb="FFFF0000"/>
        <name val="Calibri"/>
        <scheme val="none"/>
      </font>
      <numFmt numFmtId="166" formatCode="[$-10409]#,##0;\-#,##0"/>
      <alignment horizontal="center" vertical="center"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border>
      <protection locked="0" hidden="0"/>
    </dxf>
    <dxf>
      <font>
        <b val="0"/>
        <i val="0"/>
        <strike val="0"/>
        <condense val="0"/>
        <extend val="0"/>
        <outline val="0"/>
        <shadow val="0"/>
        <u val="none"/>
        <vertAlign val="baseline"/>
        <sz val="9"/>
        <color rgb="FFFF0000"/>
        <name val="Calibri"/>
        <scheme val="none"/>
      </font>
      <numFmt numFmtId="167" formatCode="[$-10409]#,##0.00;\-#,##0.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rgb="FFFF0000"/>
        <name val="Calibri"/>
        <scheme val="none"/>
      </font>
      <numFmt numFmtId="166" formatCode="[$-10409]#,##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protection locked="0" hidden="0"/>
    </dxf>
    <dxf>
      <border outline="0">
        <top style="thin">
          <color theme="0" tint="-0.34998626667073579"/>
        </top>
      </border>
    </dxf>
    <dxf>
      <border outline="0">
        <left style="thin">
          <color indexed="64"/>
        </left>
        <right style="thin">
          <color indexed="64"/>
        </right>
        <top style="thin">
          <color theme="0" tint="-0.34998626667073579"/>
        </top>
        <bottom style="thin">
          <color theme="0" tint="-0.34998626667073579"/>
        </bottom>
      </border>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center" vertical="center" textRotation="0" wrapText="1" indent="0" justifyLastLine="0" shrinkToFit="0" readingOrder="1"/>
      <protection locked="0" hidden="0"/>
    </dxf>
    <dxf>
      <border outline="0">
        <bottom style="thin">
          <color theme="0" tint="-0.34998626667073579"/>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
      <font>
        <b val="0"/>
        <i val="0"/>
        <strike val="0"/>
        <condense val="0"/>
        <extend val="0"/>
        <outline val="0"/>
        <shadow val="0"/>
        <u val="none"/>
        <vertAlign val="baseline"/>
        <sz val="9"/>
        <color auto="1"/>
        <name val="Calibri"/>
        <scheme val="none"/>
      </font>
      <numFmt numFmtId="168" formatCode="[$-10409]0.00%"/>
      <fill>
        <patternFill patternType="solid">
          <fgColor indexed="64"/>
          <bgColor theme="6" tint="0.79998168889431442"/>
        </patternFill>
      </fill>
      <alignment horizontal="center" vertical="center" textRotation="0" wrapText="1" indent="0" justifyLastLine="0" shrinkToFit="0" readingOrder="1"/>
      <border diagonalUp="0" diagonalDown="0" outline="0">
        <left style="thin">
          <color theme="0" tint="-0.34998626667073579"/>
        </left>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0" formatCode="General"/>
      <fill>
        <patternFill patternType="solid">
          <fgColor indexed="64"/>
          <bgColor theme="6" tint="0.79998168889431442"/>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7" formatCode="[$-10409]#,##0.00;\-#,##0.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
      <fill>
        <patternFill patternType="none">
          <fgColor indexed="64"/>
          <bgColor indexed="65"/>
        </patternFill>
      </fill>
      <alignment horizontal="center" vertical="center"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7" formatCode="[$-10409]#,##0.00;\-#,##0.00"/>
      <fill>
        <patternFill patternType="none">
          <fgColor indexed="64"/>
          <bgColor auto="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
      <fill>
        <patternFill patternType="none">
          <fgColor indexed="64"/>
          <bgColor auto="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7" formatCode="[$-10409]#,##0.00;\-#,##0.00"/>
      <fill>
        <patternFill patternType="none">
          <fgColor indexed="64"/>
          <bgColor auto="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
      <fill>
        <patternFill patternType="none">
          <fgColor indexed="64"/>
          <bgColor auto="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protection locked="0" hidden="0"/>
    </dxf>
    <dxf>
      <border outline="0">
        <top style="thin">
          <color theme="0" tint="-0.34998626667073579"/>
        </top>
      </border>
    </dxf>
    <dxf>
      <border outline="0">
        <left style="thin">
          <color indexed="64"/>
        </left>
        <right style="thin">
          <color indexed="64"/>
        </right>
        <top style="thin">
          <color theme="0" tint="-0.34998626667073579"/>
        </top>
        <bottom style="thin">
          <color theme="0" tint="-0.34998626667073579"/>
        </bottom>
      </border>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center" vertical="center" textRotation="0" wrapText="1" indent="0" justifyLastLine="0" shrinkToFit="0" readingOrder="1"/>
      <protection locked="0" hidden="0"/>
    </dxf>
    <dxf>
      <border outline="0">
        <bottom style="thin">
          <color theme="0" tint="-0.34998626667073579"/>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
      <font>
        <b val="0"/>
        <i val="0"/>
        <strike val="0"/>
        <condense val="0"/>
        <extend val="0"/>
        <outline val="0"/>
        <shadow val="0"/>
        <u val="none"/>
        <vertAlign val="baseline"/>
        <sz val="9"/>
        <color auto="1"/>
        <name val="Calibri"/>
        <scheme val="none"/>
      </font>
      <numFmt numFmtId="168"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3" formatCode="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rgb="FFFF0000"/>
        <name val="Calibri"/>
        <scheme val="none"/>
      </font>
      <numFmt numFmtId="167" formatCode="[$-10409]#,##0.00;\-#,##0.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rgb="FFFF0000"/>
        <name val="Calibri"/>
        <scheme val="none"/>
      </font>
      <numFmt numFmtId="166" formatCode="[$-10409]#,##0;\-#,##0"/>
      <fill>
        <patternFill patternType="none">
          <fgColor indexed="64"/>
          <bgColor indexed="65"/>
        </patternFill>
      </fill>
      <alignment horizontal="center" vertical="center"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rgb="FFFF0000"/>
        <name val="Calibri"/>
        <scheme val="none"/>
      </font>
      <numFmt numFmtId="167" formatCode="[$-10409]#,##0.00;\-#,##0.00"/>
      <fill>
        <patternFill patternType="none">
          <fgColor indexed="64"/>
          <bgColor auto="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rgb="FFFF0000"/>
        <name val="Calibri"/>
        <scheme val="none"/>
      </font>
      <numFmt numFmtId="166" formatCode="[$-10409]#,##0;\-#,##0"/>
      <fill>
        <patternFill patternType="none">
          <fgColor indexed="64"/>
          <bgColor auto="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rgb="FFFF0000"/>
        <name val="Calibri"/>
        <scheme val="none"/>
      </font>
      <numFmt numFmtId="167" formatCode="[$-10409]#,##0.00;\-#,##0.00"/>
      <fill>
        <patternFill patternType="none">
          <fgColor indexed="64"/>
          <bgColor auto="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rgb="FFFF0000"/>
        <name val="Calibri"/>
        <scheme val="none"/>
      </font>
      <numFmt numFmtId="166" formatCode="[$-10409]#,##0;\-#,##0"/>
      <fill>
        <patternFill patternType="none">
          <fgColor indexed="64"/>
          <bgColor auto="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protection locked="0" hidden="0"/>
    </dxf>
    <dxf>
      <border outline="0">
        <top style="thin">
          <color theme="0" tint="-0.34998626667073579"/>
        </top>
      </border>
    </dxf>
    <dxf>
      <border outline="0">
        <left style="thin">
          <color indexed="64"/>
        </left>
        <right style="thin">
          <color indexed="64"/>
        </right>
        <top style="thin">
          <color theme="0" tint="-0.34998626667073579"/>
        </top>
        <bottom style="thin">
          <color theme="0" tint="-0.34998626667073579"/>
        </bottom>
      </border>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center" vertical="center" textRotation="0" wrapText="1" indent="0" justifyLastLine="0" shrinkToFit="0" readingOrder="1"/>
      <protection locked="0" hidden="0"/>
    </dxf>
    <dxf>
      <border outline="0">
        <bottom style="thin">
          <color theme="0" tint="-0.34998626667073579"/>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
      <font>
        <b val="0"/>
        <i val="0"/>
        <strike val="0"/>
        <condense val="0"/>
        <extend val="0"/>
        <outline val="0"/>
        <shadow val="0"/>
        <u val="none"/>
        <vertAlign val="baseline"/>
        <sz val="9"/>
        <color auto="1"/>
        <name val="Calibri"/>
        <scheme val="none"/>
      </font>
      <numFmt numFmtId="168"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7"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
      <fill>
        <patternFill patternType="none">
          <fgColor indexed="64"/>
          <bgColor indexed="65"/>
        </patternFill>
      </fill>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7" formatCode="[$-10409]#,##0.00;\-#,##0.00"/>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7" formatCode="[$-10409]#,##0.00;\-#,##0.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0" formatCode="General"/>
      <fill>
        <patternFill patternType="solid">
          <fgColor indexed="64"/>
          <bgColor theme="0"/>
        </patternFill>
      </fill>
      <alignment horizontal="general" vertical="top" textRotation="0" wrapText="1" indent="0" justifyLastLine="0" shrinkToFit="0" readingOrder="0"/>
      <border diagonalUp="0" diagonalDown="0" outline="0">
        <left/>
        <right style="thin">
          <color theme="0" tint="-0.34998626667073579"/>
        </right>
        <top style="thin">
          <color theme="0" tint="-0.34998626667073579"/>
        </top>
        <bottom style="thin">
          <color theme="0" tint="-0.34998626667073579"/>
        </bottom>
      </border>
      <protection locked="0" hidden="0"/>
    </dxf>
    <dxf>
      <border outline="0">
        <top style="thin">
          <color theme="0" tint="-0.34998626667073579"/>
        </top>
      </border>
    </dxf>
    <dxf>
      <border outline="0">
        <left style="thin">
          <color indexed="64"/>
        </left>
        <right style="thin">
          <color indexed="64"/>
        </right>
        <top style="thin">
          <color theme="0" tint="-0.34998626667073579"/>
        </top>
        <bottom style="thin">
          <color theme="0" tint="-0.34998626667073579"/>
        </bottom>
      </border>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center" vertical="center" textRotation="0" wrapText="1" indent="0" justifyLastLine="0" shrinkToFit="0" readingOrder="1"/>
      <protection locked="0" hidden="0"/>
    </dxf>
    <dxf>
      <border outline="0">
        <bottom style="thin">
          <color theme="0" tint="-0.34998626667073579"/>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
      <font>
        <b val="0"/>
        <i val="0"/>
        <strike val="0"/>
        <condense val="0"/>
        <extend val="0"/>
        <outline val="0"/>
        <shadow val="0"/>
        <u val="none"/>
        <vertAlign val="baseline"/>
        <sz val="9"/>
        <color auto="1"/>
        <name val="Calibri"/>
        <scheme val="none"/>
      </font>
      <numFmt numFmtId="168"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7" formatCode="[$-10409]#,##0.00;\-#,##0.00"/>
      <fill>
        <patternFill patternType="none">
          <fgColor indexed="64"/>
          <bgColor auto="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
      <fill>
        <patternFill patternType="none">
          <fgColor indexed="64"/>
          <bgColor indexed="65"/>
        </patternFill>
      </fill>
      <alignment horizontal="center" vertical="center"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7"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vertical/>
        <horizontal/>
      </border>
      <protection locked="0" hidden="0"/>
    </dxf>
    <dxf>
      <font>
        <b val="0"/>
        <i val="0"/>
        <strike val="0"/>
        <condense val="0"/>
        <extend val="0"/>
        <outline val="0"/>
        <shadow val="0"/>
        <u val="none"/>
        <vertAlign val="baseline"/>
        <sz val="9"/>
        <color auto="1"/>
        <name val="Calibri"/>
        <scheme val="none"/>
      </font>
      <numFmt numFmtId="167"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protection locked="0" hidden="0"/>
    </dxf>
    <dxf>
      <border outline="0">
        <top style="thin">
          <color theme="0" tint="-0.34998626667073579"/>
        </top>
      </border>
    </dxf>
    <dxf>
      <border outline="0">
        <left style="thin">
          <color indexed="64"/>
        </left>
        <right style="thin">
          <color indexed="64"/>
        </right>
        <top style="thin">
          <color theme="0" tint="-0.34998626667073579"/>
        </top>
        <bottom style="thin">
          <color theme="0" tint="-0.34998626667073579"/>
        </bottom>
      </border>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center" vertical="center" textRotation="0" wrapText="1" indent="0" justifyLastLine="0" shrinkToFit="0" readingOrder="1"/>
      <protection locked="0" hidden="0"/>
    </dxf>
    <dxf>
      <border outline="0">
        <bottom style="thin">
          <color theme="0" tint="-0.34998626667073579"/>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
      <font>
        <b val="0"/>
        <i val="0"/>
        <strike val="0"/>
        <condense val="0"/>
        <extend val="0"/>
        <outline val="0"/>
        <shadow val="0"/>
        <u val="none"/>
        <vertAlign val="baseline"/>
        <sz val="9"/>
        <color auto="1"/>
        <name val="Calibri"/>
        <scheme val="none"/>
      </font>
      <numFmt numFmtId="168"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3" formatCode="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rgb="FFFF0000"/>
        <name val="Calibri"/>
        <scheme val="none"/>
      </font>
      <numFmt numFmtId="167" formatCode="[$-10409]#,##0.00;\-#,##0.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rgb="FFFF0000"/>
        <name val="Calibri"/>
        <scheme val="none"/>
      </font>
      <numFmt numFmtId="166" formatCode="[$-10409]#,##0;\-#,##0"/>
      <fill>
        <patternFill patternType="none">
          <fgColor indexed="64"/>
          <bgColor indexed="65"/>
        </patternFill>
      </fill>
      <alignment horizontal="center" vertical="center"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rgb="FFFF0000"/>
        <name val="Calibri"/>
        <scheme val="none"/>
      </font>
      <numFmt numFmtId="167" formatCode="[$-10409]#,##0.00;\-#,##0.00"/>
      <fill>
        <patternFill patternType="none">
          <fgColor indexed="64"/>
          <bgColor auto="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rgb="FFFF0000"/>
        <name val="Calibri"/>
        <scheme val="none"/>
      </font>
      <numFmt numFmtId="166" formatCode="[$-10409]#,##0;\-#,##0"/>
      <fill>
        <patternFill patternType="none">
          <fgColor indexed="64"/>
          <bgColor auto="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rgb="FFFF0000"/>
        <name val="Calibri"/>
        <scheme val="none"/>
      </font>
      <numFmt numFmtId="167" formatCode="[$-10409]#,##0.00;\-#,##0.00"/>
      <fill>
        <patternFill patternType="none">
          <fgColor indexed="64"/>
          <bgColor auto="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rgb="FFFF0000"/>
        <name val="Calibri"/>
        <scheme val="none"/>
      </font>
      <numFmt numFmtId="166" formatCode="[$-10409]#,##0;\-#,##0"/>
      <fill>
        <patternFill patternType="none">
          <fgColor indexed="64"/>
          <bgColor auto="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protection locked="0" hidden="0"/>
    </dxf>
    <dxf>
      <border outline="0">
        <top style="thin">
          <color theme="0" tint="-0.34998626667073579"/>
        </top>
      </border>
    </dxf>
    <dxf>
      <border outline="0">
        <left style="thin">
          <color indexed="64"/>
        </left>
        <right style="thin">
          <color indexed="64"/>
        </right>
        <top style="thin">
          <color theme="0" tint="-0.34998626667073579"/>
        </top>
        <bottom style="thin">
          <color theme="0" tint="-0.34998626667073579"/>
        </bottom>
      </border>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center" vertical="center" textRotation="0" wrapText="1" indent="0" justifyLastLine="0" shrinkToFit="0" readingOrder="1"/>
      <protection locked="0" hidden="0"/>
    </dxf>
    <dxf>
      <border outline="0">
        <bottom style="thin">
          <color theme="0" tint="-0.34998626667073579"/>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s>
  <tableStyles count="1" defaultTableStyle="TableStyleMedium2" defaultPivotStyle="PivotStyleLight16">
    <tableStyle name="Estilo de tabla 1" pivot="0" count="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99061</xdr:colOff>
      <xdr:row>0</xdr:row>
      <xdr:rowOff>0</xdr:rowOff>
    </xdr:from>
    <xdr:ext cx="1322070" cy="781471"/>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99061" y="0"/>
          <a:ext cx="1322070" cy="781471"/>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99061</xdr:colOff>
      <xdr:row>0</xdr:row>
      <xdr:rowOff>0</xdr:rowOff>
    </xdr:from>
    <xdr:ext cx="1322070" cy="781471"/>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99061" y="0"/>
          <a:ext cx="1322070" cy="781471"/>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99061</xdr:colOff>
      <xdr:row>0</xdr:row>
      <xdr:rowOff>0</xdr:rowOff>
    </xdr:from>
    <xdr:ext cx="1322070" cy="781471"/>
    <xdr:pic>
      <xdr:nvPicPr>
        <xdr:cNvPr id="2" name="Imagen 1">
          <a:extLst>
            <a:ext uri="{FF2B5EF4-FFF2-40B4-BE49-F238E27FC236}">
              <a16:creationId xmlns:a16="http://schemas.microsoft.com/office/drawing/2014/main" id="{57ED08FE-CEC9-4E87-886A-6F4BC2AFA79E}"/>
            </a:ext>
          </a:extLst>
        </xdr:cNvPr>
        <xdr:cNvPicPr>
          <a:picLocks noChangeAspect="1"/>
        </xdr:cNvPicPr>
      </xdr:nvPicPr>
      <xdr:blipFill>
        <a:blip xmlns:r="http://schemas.openxmlformats.org/officeDocument/2006/relationships" r:embed="rId1"/>
        <a:stretch>
          <a:fillRect/>
        </a:stretch>
      </xdr:blipFill>
      <xdr:spPr>
        <a:xfrm>
          <a:off x="99061" y="0"/>
          <a:ext cx="1322070" cy="781471"/>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0</xdr:col>
      <xdr:colOff>99061</xdr:colOff>
      <xdr:row>0</xdr:row>
      <xdr:rowOff>0</xdr:rowOff>
    </xdr:from>
    <xdr:ext cx="1322070" cy="781471"/>
    <xdr:pic>
      <xdr:nvPicPr>
        <xdr:cNvPr id="2" name="Imagen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99061" y="0"/>
          <a:ext cx="1322070" cy="781471"/>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oneCellAnchor>
    <xdr:from>
      <xdr:col>0</xdr:col>
      <xdr:colOff>99061</xdr:colOff>
      <xdr:row>0</xdr:row>
      <xdr:rowOff>0</xdr:rowOff>
    </xdr:from>
    <xdr:ext cx="1322070" cy="781471"/>
    <xdr:pic>
      <xdr:nvPicPr>
        <xdr:cNvPr id="2" name="Imagen 1">
          <a:extLst>
            <a:ext uri="{FF2B5EF4-FFF2-40B4-BE49-F238E27FC236}">
              <a16:creationId xmlns:a16="http://schemas.microsoft.com/office/drawing/2014/main" id="{2BA0E7A2-4AB3-4C62-81EE-9813994AA00D}"/>
            </a:ext>
          </a:extLst>
        </xdr:cNvPr>
        <xdr:cNvPicPr>
          <a:picLocks noChangeAspect="1"/>
        </xdr:cNvPicPr>
      </xdr:nvPicPr>
      <xdr:blipFill>
        <a:blip xmlns:r="http://schemas.openxmlformats.org/officeDocument/2006/relationships" r:embed="rId1"/>
        <a:stretch>
          <a:fillRect/>
        </a:stretch>
      </xdr:blipFill>
      <xdr:spPr>
        <a:xfrm>
          <a:off x="99061" y="0"/>
          <a:ext cx="1322070" cy="781471"/>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oneCellAnchor>
    <xdr:from>
      <xdr:col>0</xdr:col>
      <xdr:colOff>99061</xdr:colOff>
      <xdr:row>0</xdr:row>
      <xdr:rowOff>0</xdr:rowOff>
    </xdr:from>
    <xdr:ext cx="1322070" cy="781471"/>
    <xdr:pic>
      <xdr:nvPicPr>
        <xdr:cNvPr id="2" name="Imagen 1">
          <a:extLst>
            <a:ext uri="{FF2B5EF4-FFF2-40B4-BE49-F238E27FC236}">
              <a16:creationId xmlns:a16="http://schemas.microsoft.com/office/drawing/2014/main" id="{0EFF76FB-95C6-4D41-A9CF-CB02D5EABA96}"/>
            </a:ext>
          </a:extLst>
        </xdr:cNvPr>
        <xdr:cNvPicPr>
          <a:picLocks noChangeAspect="1"/>
        </xdr:cNvPicPr>
      </xdr:nvPicPr>
      <xdr:blipFill>
        <a:blip xmlns:r="http://schemas.openxmlformats.org/officeDocument/2006/relationships" r:embed="rId1"/>
        <a:stretch>
          <a:fillRect/>
        </a:stretch>
      </xdr:blipFill>
      <xdr:spPr>
        <a:xfrm>
          <a:off x="99061" y="0"/>
          <a:ext cx="1322070" cy="781471"/>
        </a:xfrm>
        <a:prstGeom prst="rect">
          <a:avLst/>
        </a:prstGeom>
      </xdr:spPr>
    </xdr:pic>
    <xdr:clientData/>
  </xdr:oneCellAnchor>
</xdr:wsDr>
</file>

<file path=xl/tables/table1.xml><?xml version="1.0" encoding="utf-8"?>
<table xmlns="http://schemas.openxmlformats.org/spreadsheetml/2006/main" id="1" name="Tabla1" displayName="Tabla1" ref="A28:J31" totalsRowShown="0" headerRowDxfId="359" dataDxfId="357" headerRowBorderDxfId="358" tableBorderDxfId="356" totalsRowBorderDxfId="355">
  <tableColumns count="10">
    <tableColumn id="1" name="Producto" dataDxfId="354"/>
    <tableColumn id="2" name="Indicador" dataDxfId="353"/>
    <tableColumn id="3" name="Física_x000a_(A)" dataDxfId="352"/>
    <tableColumn id="4" name="Financiera_x000a_(B)" dataDxfId="351"/>
    <tableColumn id="9" name="Física_x000a_(C)" dataDxfId="350"/>
    <tableColumn id="10" name="Financiera_x000a_(D)" dataDxfId="349"/>
    <tableColumn id="5" name="Física _x000a_(E)" dataDxfId="348"/>
    <tableColumn id="6" name="Financiera _x000a_ (F)" dataDxfId="347"/>
    <tableColumn id="7" name="Física _x000a_(%)_x000a_ G=E/C" dataDxfId="346" dataCellStyle="Porcentaje">
      <calculatedColumnFormula>IF(G29&gt;0,G29/E29,0)</calculatedColumnFormula>
    </tableColumn>
    <tableColumn id="8" name="Financiero _x000a_(%) _x000a_H=F/D" dataDxfId="345">
      <calculatedColumnFormula>IF(H29&gt;0,H29/F29,0)</calculatedColumnFormula>
    </tableColumn>
  </tableColumns>
  <tableStyleInfo name="Estilo de tabla 1" showFirstColumn="0" showLastColumn="0" showRowStripes="1" showColumnStripes="0"/>
</table>
</file>

<file path=xl/tables/table10.xml><?xml version="1.0" encoding="utf-8"?>
<table xmlns="http://schemas.openxmlformats.org/spreadsheetml/2006/main" id="22" name="Tabla13723" displayName="Tabla13723" ref="A61:J64" totalsRowShown="0" headerRowDxfId="224" dataDxfId="222" headerRowBorderDxfId="223" tableBorderDxfId="221" totalsRowBorderDxfId="220">
  <tableColumns count="10">
    <tableColumn id="1" name="Producto" dataDxfId="219"/>
    <tableColumn id="2" name="Indicador" dataDxfId="218"/>
    <tableColumn id="3" name="Física_x000a_(A)" dataDxfId="217"/>
    <tableColumn id="4" name="Financiera_x000a_(B)" dataDxfId="216"/>
    <tableColumn id="9" name="Física_x000a_(C)" dataDxfId="215">
      <calculatedColumnFormula>SUM(Tabla13[[#This Row],[Física
(C)]]+Tabla137[[#This Row],[Física
(C)]])</calculatedColumnFormula>
    </tableColumn>
    <tableColumn id="10" name="Financiera_x000a_(D)" dataDxfId="214">
      <calculatedColumnFormula>Tabla13[[#This Row],[Financiera
(D)]]+Tabla137[[#This Row],[Financiera
(D)]]</calculatedColumnFormula>
    </tableColumn>
    <tableColumn id="5" name="Física _x000a_(E)" dataDxfId="213">
      <calculatedColumnFormula>SUM(Tabla13[[#This Row],[Física 
(E)]]+Tabla137[[#This Row],[Física 
(E)]])</calculatedColumnFormula>
    </tableColumn>
    <tableColumn id="6" name="Financiera _x000a_ (F)" dataDxfId="212">
      <calculatedColumnFormula>SUM(Tabla13[[#This Row],[Financiera 
 (F)]]+Tabla137[[#This Row],[Financiera 
 (F)]])</calculatedColumnFormula>
    </tableColumn>
    <tableColumn id="7" name="Física _x000a_(%)_x000a_ G=E/C" dataDxfId="211" dataCellStyle="Porcentaje">
      <calculatedColumnFormula>IF(G62&gt;0,G62/C62,0)</calculatedColumnFormula>
    </tableColumn>
    <tableColumn id="8" name="Financiero _x000a_(%) _x000a_H=F/D" dataDxfId="210">
      <calculatedColumnFormula>IF(H62&gt;0,H62/D62,0)</calculatedColumnFormula>
    </tableColumn>
  </tableColumns>
  <tableStyleInfo name="Estilo de tabla 1" showFirstColumn="0" showLastColumn="0" showRowStripes="1" showColumnStripes="0"/>
</table>
</file>

<file path=xl/tables/table11.xml><?xml version="1.0" encoding="utf-8"?>
<table xmlns="http://schemas.openxmlformats.org/spreadsheetml/2006/main" id="23" name="Tabla134824" displayName="Tabla134824" ref="A98:J101" totalsRowShown="0" headerRowDxfId="209" dataDxfId="207" headerRowBorderDxfId="208" tableBorderDxfId="206" totalsRowBorderDxfId="205">
  <tableColumns count="10">
    <tableColumn id="1" name="Producto" dataDxfId="204"/>
    <tableColumn id="2" name="Indicador" dataDxfId="203"/>
    <tableColumn id="3" name="Física_x000a_(A)" dataDxfId="202"/>
    <tableColumn id="4" name="Financiera_x000a_(B)" dataDxfId="201"/>
    <tableColumn id="9" name="Física_x000a_(C)" dataDxfId="200">
      <calculatedColumnFormula>SUM('Informe 1T'!E96+Tabla1348[[#This Row],[Física
(C)]])</calculatedColumnFormula>
    </tableColumn>
    <tableColumn id="10" name="Financiera_x000a_(D)" dataDxfId="199">
      <calculatedColumnFormula>SUM('Informe 1T'!F96+Tabla1348[[#This Row],[Financiera
(D)]])</calculatedColumnFormula>
    </tableColumn>
    <tableColumn id="5" name="Física _x000a_(E)" dataDxfId="198">
      <calculatedColumnFormula>SUM('Informe 1T'!G96+Tabla1348[[#This Row],[Física 
(E)]])</calculatedColumnFormula>
    </tableColumn>
    <tableColumn id="6" name="Financiera _x000a_ (F)" dataDxfId="197">
      <calculatedColumnFormula>SUM('Informe 1T'!H96+Tabla1348[[#This Row],[Financiera 
 (F)]])</calculatedColumnFormula>
    </tableColumn>
    <tableColumn id="7" name="Física _x000a_(%)_x000a_ G=E/C" dataDxfId="196" dataCellStyle="Porcentaje">
      <calculatedColumnFormula>IF(G99&gt;0,G99/C99,0)</calculatedColumnFormula>
    </tableColumn>
    <tableColumn id="8" name="Financiero _x000a_(%) _x000a_H=F/D" dataDxfId="195">
      <calculatedColumnFormula>IF(H99&gt;0,H99/D99,0)</calculatedColumnFormula>
    </tableColumn>
  </tableColumns>
  <tableStyleInfo name="Estilo de tabla 1" showFirstColumn="0" showLastColumn="0" showRowStripes="1" showColumnStripes="0"/>
</table>
</file>

<file path=xl/tables/table12.xml><?xml version="1.0" encoding="utf-8"?>
<table xmlns="http://schemas.openxmlformats.org/spreadsheetml/2006/main" id="24" name="Tabla19925" displayName="Tabla19925" ref="A130:J133" totalsRowShown="0" headerRowDxfId="194" dataDxfId="192" headerRowBorderDxfId="193" tableBorderDxfId="191" totalsRowBorderDxfId="190">
  <tableColumns count="10">
    <tableColumn id="1" name="Producto" dataDxfId="189"/>
    <tableColumn id="2" name="Indicador" dataDxfId="188"/>
    <tableColumn id="3" name="Física_x000a_(A)" dataDxfId="187"/>
    <tableColumn id="4" name="Financiera_x000a_(B)" dataDxfId="186"/>
    <tableColumn id="9" name="Física_x000a_(C)" dataDxfId="185">
      <calculatedColumnFormula>SUM('Informe 1T'!E96+Tabla199[[#This Row],[Física
(C)]])</calculatedColumnFormula>
    </tableColumn>
    <tableColumn id="10" name="Financiera_x000a_(D)" dataDxfId="184">
      <calculatedColumnFormula>SUM('Informe 1T'!F128+Tabla199[[#This Row],[Financiera
(D)]])</calculatedColumnFormula>
    </tableColumn>
    <tableColumn id="5" name="Física _x000a_(E)" dataDxfId="183">
      <calculatedColumnFormula>SUM('Informe 1T'!G128+Tabla199[[#This Row],[Física 
(E)]])</calculatedColumnFormula>
    </tableColumn>
    <tableColumn id="6" name="Financiera _x000a_ (F)" dataDxfId="182">
      <calculatedColumnFormula>SUM('Informe 1T'!H128+Tabla199[[#This Row],[Financiera 
 (F)]])</calculatedColumnFormula>
    </tableColumn>
    <tableColumn id="7" name="Física _x000a_(%)_x000a_ G=E/C" dataDxfId="181" dataCellStyle="Porcentaje">
      <calculatedColumnFormula>IF(G131&gt;0,G131/C131,0)</calculatedColumnFormula>
    </tableColumn>
    <tableColumn id="8" name="Financiero _x000a_(%) _x000a_H=F/D" dataDxfId="180">
      <calculatedColumnFormula>IF(H131&gt;0,H131/D131,0)</calculatedColumnFormula>
    </tableColumn>
  </tableColumns>
  <tableStyleInfo name="Estilo de tabla 1" showFirstColumn="0" showLastColumn="0" showRowStripes="1" showColumnStripes="0"/>
</table>
</file>

<file path=xl/tables/table13.xml><?xml version="1.0" encoding="utf-8"?>
<table xmlns="http://schemas.openxmlformats.org/spreadsheetml/2006/main" id="13" name="Tabla1614" displayName="Tabla1614" ref="A28:J31" totalsRowShown="0" headerRowDxfId="179" dataDxfId="177" headerRowBorderDxfId="178" tableBorderDxfId="176" totalsRowBorderDxfId="175">
  <tableColumns count="10">
    <tableColumn id="1" name="Producto" dataDxfId="174"/>
    <tableColumn id="2" name="Indicador" dataDxfId="173"/>
    <tableColumn id="3" name="Física_x000a_(A)" dataDxfId="172"/>
    <tableColumn id="4" name="Financiera_x000a_(B)" dataDxfId="171"/>
    <tableColumn id="9" name="Física_x000a_(C)" dataDxfId="170"/>
    <tableColumn id="10" name="Financiera_x000a_(D)" dataDxfId="169"/>
    <tableColumn id="5" name="Física _x000a_(E)" dataDxfId="168"/>
    <tableColumn id="6" name="Financiera _x000a_ (F)" dataDxfId="167"/>
    <tableColumn id="7" name="Física _x000a_(%)_x000a_ G=E/C" dataDxfId="166" dataCellStyle="Porcentaje">
      <calculatedColumnFormula>IF(G29&gt;0,G29/C29,0)</calculatedColumnFormula>
    </tableColumn>
    <tableColumn id="8" name="Financiero _x000a_(%) _x000a_H=F/D" dataDxfId="165">
      <calculatedColumnFormula>IF(H29&gt;0,H29/D29,0)</calculatedColumnFormula>
    </tableColumn>
  </tableColumns>
  <tableStyleInfo name="Estilo de tabla 1" showFirstColumn="0" showLastColumn="0" showRowStripes="1" showColumnStripes="0"/>
</table>
</file>

<file path=xl/tables/table14.xml><?xml version="1.0" encoding="utf-8"?>
<table xmlns="http://schemas.openxmlformats.org/spreadsheetml/2006/main" id="14" name="Tabla13715" displayName="Tabla13715" ref="A61:J65" totalsRowShown="0" headerRowDxfId="164" dataDxfId="162" headerRowBorderDxfId="163" tableBorderDxfId="161" totalsRowBorderDxfId="160">
  <tableColumns count="10">
    <tableColumn id="1" name="Producto" dataDxfId="159"/>
    <tableColumn id="2" name="Indicador" dataDxfId="158"/>
    <tableColumn id="3" name="Física_x000a_(A)" dataDxfId="157"/>
    <tableColumn id="4" name="Financiera_x000a_(B)" dataDxfId="156"/>
    <tableColumn id="9" name="Física_x000a_(C)" dataDxfId="155"/>
    <tableColumn id="10" name="Financiera_x000a_(D)" dataDxfId="154"/>
    <tableColumn id="5" name="Física _x000a_(E)" dataDxfId="153"/>
    <tableColumn id="6" name="Financiera _x000a_ (F)" dataDxfId="152"/>
    <tableColumn id="7" name="Física _x000a_(%)_x000a_ G=E/C" dataDxfId="151" dataCellStyle="Porcentaje">
      <calculatedColumnFormula>IF(G62&gt;0,G62/C62,0)</calculatedColumnFormula>
    </tableColumn>
    <tableColumn id="8" name="Financiero _x000a_(%) _x000a_H=F/D" dataDxfId="150">
      <calculatedColumnFormula>IF(H62&gt;0,H62/F62,0)</calculatedColumnFormula>
    </tableColumn>
  </tableColumns>
  <tableStyleInfo name="Estilo de tabla 1" showFirstColumn="0" showLastColumn="0" showRowStripes="1" showColumnStripes="0"/>
</table>
</file>

<file path=xl/tables/table15.xml><?xml version="1.0" encoding="utf-8"?>
<table xmlns="http://schemas.openxmlformats.org/spreadsheetml/2006/main" id="15" name="Tabla134816" displayName="Tabla134816" ref="A99:J102" totalsRowShown="0" headerRowDxfId="149" dataDxfId="147" headerRowBorderDxfId="148" tableBorderDxfId="146" totalsRowBorderDxfId="145">
  <tableColumns count="10">
    <tableColumn id="1" name="Producto" dataDxfId="144"/>
    <tableColumn id="2" name="Indicador" dataDxfId="143"/>
    <tableColumn id="3" name="Física_x000a_(A)" dataDxfId="142"/>
    <tableColumn id="4" name="Financiera_x000a_(B)" dataDxfId="141"/>
    <tableColumn id="9" name="Física_x000a_(C)" dataDxfId="140"/>
    <tableColumn id="10" name="Financiera_x000a_(D)" dataDxfId="139"/>
    <tableColumn id="5" name="Física _x000a_(E)" dataDxfId="138"/>
    <tableColumn id="6" name="Financiera _x000a_ (F)" dataDxfId="137"/>
    <tableColumn id="7" name="Física _x000a_(%)_x000a_ G=E/C" dataDxfId="136" dataCellStyle="Porcentaje">
      <calculatedColumnFormula>IF(G100&gt;0,G100/C100,0)</calculatedColumnFormula>
    </tableColumn>
    <tableColumn id="8" name="Financiero _x000a_(%) _x000a_H=F/D" dataDxfId="135">
      <calculatedColumnFormula>IF(H100&gt;0,H100/D100,0)</calculatedColumnFormula>
    </tableColumn>
  </tableColumns>
  <tableStyleInfo name="Estilo de tabla 1" showFirstColumn="0" showLastColumn="0" showRowStripes="1" showColumnStripes="0"/>
</table>
</file>

<file path=xl/tables/table16.xml><?xml version="1.0" encoding="utf-8"?>
<table xmlns="http://schemas.openxmlformats.org/spreadsheetml/2006/main" id="16" name="Tabla19917" displayName="Tabla19917" ref="A131:J134" totalsRowShown="0" headerRowDxfId="134" dataDxfId="132" headerRowBorderDxfId="133" tableBorderDxfId="131" totalsRowBorderDxfId="130">
  <tableColumns count="10">
    <tableColumn id="1" name="Producto" dataDxfId="129"/>
    <tableColumn id="2" name="Indicador" dataDxfId="128"/>
    <tableColumn id="3" name="Física_x000a_(A)" dataDxfId="127"/>
    <tableColumn id="4" name="Financiera_x000a_(B)" dataDxfId="126"/>
    <tableColumn id="9" name="Física_x000a_(C)" dataDxfId="125"/>
    <tableColumn id="10" name="Financiera_x000a_(D)" dataDxfId="124"/>
    <tableColumn id="5" name="Física _x000a_(E)" dataDxfId="123"/>
    <tableColumn id="6" name="Financiera _x000a_ (F)" dataDxfId="122"/>
    <tableColumn id="7" name="Física _x000a_(%)_x000a_ G=E/C" dataDxfId="121" dataCellStyle="Porcentaje">
      <calculatedColumnFormula>IF(G132&gt;0,G132/C132,0)</calculatedColumnFormula>
    </tableColumn>
    <tableColumn id="8" name="Financiero _x000a_(%) _x000a_H=F/D" dataDxfId="120">
      <calculatedColumnFormula>IF(H132&gt;0,H132/D132,0)</calculatedColumnFormula>
    </tableColumn>
  </tableColumns>
  <tableStyleInfo name="Estilo de tabla 1" showFirstColumn="0" showLastColumn="0" showRowStripes="1" showColumnStripes="0"/>
</table>
</file>

<file path=xl/tables/table17.xml><?xml version="1.0" encoding="utf-8"?>
<table xmlns="http://schemas.openxmlformats.org/spreadsheetml/2006/main" id="25" name="Tabla161426" displayName="Tabla161426" ref="A28:J31" totalsRowShown="0" headerRowDxfId="119" dataDxfId="117" headerRowBorderDxfId="118" tableBorderDxfId="116" totalsRowBorderDxfId="115">
  <tableColumns count="10">
    <tableColumn id="1" name="Producto" dataDxfId="114"/>
    <tableColumn id="2" name="Indicador" dataDxfId="113"/>
    <tableColumn id="3" name="Física_x000a_(A)" dataDxfId="112"/>
    <tableColumn id="4" name="Financiera_x000a_(B)" dataDxfId="111"/>
    <tableColumn id="9" name="Física_x000a_(C)" dataDxfId="110"/>
    <tableColumn id="10" name="Financiera_x000a_(D)" dataDxfId="109"/>
    <tableColumn id="5" name="Física _x000a_(E)" dataDxfId="108"/>
    <tableColumn id="6" name="Financiera _x000a_ (F)" dataDxfId="107"/>
    <tableColumn id="7" name="Física _x000a_(%)_x000a_ G=E/C" dataDxfId="106" dataCellStyle="Porcentaje">
      <calculatedColumnFormula>IF(G29&gt;0,G29/C29,0)</calculatedColumnFormula>
    </tableColumn>
    <tableColumn id="8" name="Financiero _x000a_(%) _x000a_H=F/D" dataDxfId="105">
      <calculatedColumnFormula>IF(H29&gt;0,H29/D29,0)</calculatedColumnFormula>
    </tableColumn>
  </tableColumns>
  <tableStyleInfo name="Estilo de tabla 1" showFirstColumn="0" showLastColumn="0" showRowStripes="1" showColumnStripes="0"/>
</table>
</file>

<file path=xl/tables/table18.xml><?xml version="1.0" encoding="utf-8"?>
<table xmlns="http://schemas.openxmlformats.org/spreadsheetml/2006/main" id="26" name="Tabla1371527" displayName="Tabla1371527" ref="A61:J65" totalsRowShown="0" headerRowDxfId="104" dataDxfId="102" headerRowBorderDxfId="103" tableBorderDxfId="101" totalsRowBorderDxfId="100">
  <tableColumns count="10">
    <tableColumn id="1" name="Producto" dataDxfId="99"/>
    <tableColumn id="2" name="Indicador" dataDxfId="98"/>
    <tableColumn id="3" name="Física_x000a_(A)" dataDxfId="97"/>
    <tableColumn id="4" name="Financiera_x000a_(B)" dataDxfId="96"/>
    <tableColumn id="9" name="Física_x000a_(C)" dataDxfId="95"/>
    <tableColumn id="10" name="Financiera_x000a_(D)" dataDxfId="94"/>
    <tableColumn id="5" name="Física _x000a_(E)" dataDxfId="93"/>
    <tableColumn id="6" name="Financiera _x000a_ (F)" dataDxfId="92"/>
    <tableColumn id="7" name="Física _x000a_(%)_x000a_ G=E/C" dataDxfId="91" dataCellStyle="Porcentaje">
      <calculatedColumnFormula>IF(G62&gt;0,G62/C62,0)</calculatedColumnFormula>
    </tableColumn>
    <tableColumn id="8" name="Financiero _x000a_(%) _x000a_H=F/D" dataDxfId="90">
      <calculatedColumnFormula>IF(H62&gt;0,H62/F62,0)</calculatedColumnFormula>
    </tableColumn>
  </tableColumns>
  <tableStyleInfo name="Estilo de tabla 1" showFirstColumn="0" showLastColumn="0" showRowStripes="1" showColumnStripes="0"/>
</table>
</file>

<file path=xl/tables/table19.xml><?xml version="1.0" encoding="utf-8"?>
<table xmlns="http://schemas.openxmlformats.org/spreadsheetml/2006/main" id="27" name="Tabla13481628" displayName="Tabla13481628" ref="A99:J102" totalsRowShown="0" headerRowDxfId="89" dataDxfId="87" headerRowBorderDxfId="88" tableBorderDxfId="86" totalsRowBorderDxfId="85">
  <tableColumns count="10">
    <tableColumn id="1" name="Producto" dataDxfId="84"/>
    <tableColumn id="2" name="Indicador" dataDxfId="83"/>
    <tableColumn id="3" name="Física_x000a_(A)" dataDxfId="82"/>
    <tableColumn id="4" name="Financiera_x000a_(B)" dataDxfId="81"/>
    <tableColumn id="9" name="Física_x000a_(C)" dataDxfId="80"/>
    <tableColumn id="10" name="Financiera_x000a_(D)" dataDxfId="79"/>
    <tableColumn id="5" name="Física _x000a_(E)" dataDxfId="78"/>
    <tableColumn id="6" name="Financiera _x000a_ (F)" dataDxfId="77"/>
    <tableColumn id="7" name="Física _x000a_(%)_x000a_ G=E/C" dataDxfId="76" dataCellStyle="Porcentaje">
      <calculatedColumnFormula>IF(G100&gt;0,G100/C100,0)</calculatedColumnFormula>
    </tableColumn>
    <tableColumn id="8" name="Financiero _x000a_(%) _x000a_H=F/D" dataDxfId="75">
      <calculatedColumnFormula>IF(H100&gt;0,H100/D100,0)</calculatedColumnFormula>
    </tableColumn>
  </tableColumns>
  <tableStyleInfo name="Estilo de tabla 1" showFirstColumn="0" showLastColumn="0" showRowStripes="1" showColumnStripes="0"/>
</table>
</file>

<file path=xl/tables/table2.xml><?xml version="1.0" encoding="utf-8"?>
<table xmlns="http://schemas.openxmlformats.org/spreadsheetml/2006/main" id="2" name="Tabla13" displayName="Tabla13" ref="A61:J65" totalsRowShown="0" headerRowDxfId="344" dataDxfId="342" headerRowBorderDxfId="343" tableBorderDxfId="341" totalsRowBorderDxfId="340">
  <tableColumns count="10">
    <tableColumn id="1" name="Producto" dataDxfId="339"/>
    <tableColumn id="2" name="Indicador" dataDxfId="338"/>
    <tableColumn id="3" name="Física_x000a_(A)" dataDxfId="337"/>
    <tableColumn id="4" name="Financiera_x000a_(B)" dataDxfId="336"/>
    <tableColumn id="9" name="Física_x000a_(C)" dataDxfId="335"/>
    <tableColumn id="10" name="Financiera_x000a_(D)" dataDxfId="334"/>
    <tableColumn id="5" name="Física _x000a_(E)" dataDxfId="333"/>
    <tableColumn id="6" name="Financiera _x000a_ (F)" dataDxfId="332"/>
    <tableColumn id="7" name="Física _x000a_(%)_x000a_ G=E/C" dataDxfId="331" dataCellStyle="Porcentaje">
      <calculatedColumnFormula>IF(G62&gt;0,G62/D62,0)</calculatedColumnFormula>
    </tableColumn>
    <tableColumn id="8" name="Financiero _x000a_(%) _x000a_H=F/D" dataDxfId="330">
      <calculatedColumnFormula>IF(H62&gt;0,H62/F62,0)</calculatedColumnFormula>
    </tableColumn>
  </tableColumns>
  <tableStyleInfo name="Estilo de tabla 1" showFirstColumn="0" showLastColumn="0" showRowStripes="1" showColumnStripes="0"/>
</table>
</file>

<file path=xl/tables/table20.xml><?xml version="1.0" encoding="utf-8"?>
<table xmlns="http://schemas.openxmlformats.org/spreadsheetml/2006/main" id="28" name="Tabla1991729" displayName="Tabla1991729" ref="A131:J134" totalsRowShown="0" headerRowDxfId="74" dataDxfId="72" headerRowBorderDxfId="73" tableBorderDxfId="71" totalsRowBorderDxfId="70">
  <tableColumns count="10">
    <tableColumn id="1" name="Producto" dataDxfId="69"/>
    <tableColumn id="2" name="Indicador" dataDxfId="68"/>
    <tableColumn id="3" name="Física_x000a_(A)" dataDxfId="67"/>
    <tableColumn id="4" name="Financiera_x000a_(B)" dataDxfId="66"/>
    <tableColumn id="9" name="Física_x000a_(C)" dataDxfId="65"/>
    <tableColumn id="10" name="Financiera_x000a_(D)" dataDxfId="64"/>
    <tableColumn id="5" name="Física _x000a_(E)" dataDxfId="63"/>
    <tableColumn id="6" name="Financiera _x000a_ (F)" dataDxfId="62"/>
    <tableColumn id="7" name="Física _x000a_(%)_x000a_ G=E/C" dataDxfId="61" dataCellStyle="Porcentaje">
      <calculatedColumnFormula>IF(G132&gt;0,G132/C132,0)</calculatedColumnFormula>
    </tableColumn>
    <tableColumn id="8" name="Financiero _x000a_(%) _x000a_H=F/D" dataDxfId="60">
      <calculatedColumnFormula>IF(H132&gt;0,H132/D132,0)</calculatedColumnFormula>
    </tableColumn>
  </tableColumns>
  <tableStyleInfo name="Estilo de tabla 1" showFirstColumn="0" showLastColumn="0" showRowStripes="1" showColumnStripes="0"/>
</table>
</file>

<file path=xl/tables/table21.xml><?xml version="1.0" encoding="utf-8"?>
<table xmlns="http://schemas.openxmlformats.org/spreadsheetml/2006/main" id="17" name="Tabla11018" displayName="Tabla11018" ref="A28:J31" totalsRowShown="0" headerRowDxfId="59" dataDxfId="57" headerRowBorderDxfId="58" tableBorderDxfId="56" totalsRowBorderDxfId="55">
  <tableColumns count="10">
    <tableColumn id="1" name="Producto" dataDxfId="54"/>
    <tableColumn id="2" name="Indicador" dataDxfId="53"/>
    <tableColumn id="3" name="Física_x000a_(A)" dataDxfId="52"/>
    <tableColumn id="4" name="Financiera_x000a_(B)" dataDxfId="51"/>
    <tableColumn id="9" name="Física_x000a_(C)" dataDxfId="50"/>
    <tableColumn id="10" name="Financiera_x000a_(D)" dataDxfId="49"/>
    <tableColumn id="5" name="Física _x000a_(E)" dataDxfId="48"/>
    <tableColumn id="6" name="Financiera _x000a_ (F)" dataDxfId="47"/>
    <tableColumn id="7" name="Física _x000a_(%)_x000a_ G=E/C" dataDxfId="46" dataCellStyle="Porcentaje">
      <calculatedColumnFormula>IF(G29&gt;0,G29/C29,0)</calculatedColumnFormula>
    </tableColumn>
    <tableColumn id="8" name="Financiero _x000a_(%) _x000a_H=F/D" dataDxfId="45">
      <calculatedColumnFormula>IF(H29&gt;0,H29/D29,0)</calculatedColumnFormula>
    </tableColumn>
  </tableColumns>
  <tableStyleInfo name="Estilo de tabla 1" showFirstColumn="0" showLastColumn="0" showRowStripes="1" showColumnStripes="0"/>
</table>
</file>

<file path=xl/tables/table22.xml><?xml version="1.0" encoding="utf-8"?>
<table xmlns="http://schemas.openxmlformats.org/spreadsheetml/2006/main" id="18" name="Tabla131119" displayName="Tabla131119" ref="A60:J64" totalsRowShown="0" headerRowDxfId="44" dataDxfId="42" headerRowBorderDxfId="43" tableBorderDxfId="41" totalsRowBorderDxfId="40">
  <tableColumns count="10">
    <tableColumn id="1" name="Producto" dataDxfId="39"/>
    <tableColumn id="2" name="Indicador" dataDxfId="38"/>
    <tableColumn id="3" name="Física_x000a_(A)" dataDxfId="37"/>
    <tableColumn id="4" name="Financiera_x000a_(B)" dataDxfId="36"/>
    <tableColumn id="9" name="Física_x000a_(C)" dataDxfId="35"/>
    <tableColumn id="10" name="Financiera_x000a_(D)" dataDxfId="34"/>
    <tableColumn id="5" name="Física _x000a_(E)" dataDxfId="33"/>
    <tableColumn id="6" name="Financiera _x000a_ (F)" dataDxfId="32"/>
    <tableColumn id="7" name="Física _x000a_(%)_x000a_ G=E/C" dataDxfId="31" dataCellStyle="Porcentaje">
      <calculatedColumnFormula>IF(G61&gt;0,G61/C61,0)</calculatedColumnFormula>
    </tableColumn>
    <tableColumn id="8" name="Financiero _x000a_(%) _x000a_H=F/D" dataDxfId="30">
      <calculatedColumnFormula>IF(H61&gt;0,H61/F61,0)</calculatedColumnFormula>
    </tableColumn>
  </tableColumns>
  <tableStyleInfo name="Estilo de tabla 1" showFirstColumn="0" showLastColumn="0" showRowStripes="1" showColumnStripes="0"/>
</table>
</file>

<file path=xl/tables/table23.xml><?xml version="1.0" encoding="utf-8"?>
<table xmlns="http://schemas.openxmlformats.org/spreadsheetml/2006/main" id="19" name="Tabla1341220" displayName="Tabla1341220" ref="A98:J101" totalsRowShown="0" headerRowDxfId="29" dataDxfId="27" headerRowBorderDxfId="28" tableBorderDxfId="26" totalsRowBorderDxfId="25">
  <tableColumns count="10">
    <tableColumn id="1" name="Producto" dataDxfId="24"/>
    <tableColumn id="2" name="Indicador" dataDxfId="23"/>
    <tableColumn id="3" name="Física_x000a_(A)" dataDxfId="22"/>
    <tableColumn id="4" name="Financiera_x000a_(B)" dataDxfId="21"/>
    <tableColumn id="9" name="Física_x000a_(C)" dataDxfId="20"/>
    <tableColumn id="10" name="Financiera_x000a_(D)" dataDxfId="19"/>
    <tableColumn id="5" name="Física _x000a_(E)" dataDxfId="18"/>
    <tableColumn id="6" name="Financiera _x000a_ (F)" dataDxfId="17"/>
    <tableColumn id="7" name="Física _x000a_(%)_x000a_ G=E/C" dataDxfId="16" dataCellStyle="Porcentaje">
      <calculatedColumnFormula>IF(G99&gt;0,G99/C99,0)</calculatedColumnFormula>
    </tableColumn>
    <tableColumn id="8" name="Financiero _x000a_(%) _x000a_H=F/D" dataDxfId="15">
      <calculatedColumnFormula>IF(H99&gt;0,H99/D99,0)</calculatedColumnFormula>
    </tableColumn>
  </tableColumns>
  <tableStyleInfo name="Estilo de tabla 1" showFirstColumn="0" showLastColumn="0" showRowStripes="1" showColumnStripes="0"/>
</table>
</file>

<file path=xl/tables/table24.xml><?xml version="1.0" encoding="utf-8"?>
<table xmlns="http://schemas.openxmlformats.org/spreadsheetml/2006/main" id="20" name="Tabla191321" displayName="Tabla191321" ref="A130:J133" totalsRowShown="0" headerRowDxfId="14" dataDxfId="12" headerRowBorderDxfId="13" tableBorderDxfId="11" totalsRowBorderDxfId="10">
  <tableColumns count="10">
    <tableColumn id="1" name="Producto" dataDxfId="9"/>
    <tableColumn id="2" name="Indicador" dataDxfId="8"/>
    <tableColumn id="3" name="Física_x000a_(A)" dataDxfId="7"/>
    <tableColumn id="4" name="Financiera_x000a_(B)" dataDxfId="6"/>
    <tableColumn id="9" name="Física_x000a_(C)" dataDxfId="5"/>
    <tableColumn id="10" name="Financiera_x000a_(D)" dataDxfId="4"/>
    <tableColumn id="5" name="Física _x000a_(E)" dataDxfId="3"/>
    <tableColumn id="6" name="Financiera _x000a_ (F)" dataDxfId="2"/>
    <tableColumn id="7" name="Física _x000a_(%)_x000a_ G=E/C" dataDxfId="1" dataCellStyle="Porcentaje">
      <calculatedColumnFormula>IF(G131&gt;0,G131/C131,0)</calculatedColumnFormula>
    </tableColumn>
    <tableColumn id="8" name="Financiero _x000a_(%) _x000a_H=F/D" dataDxfId="0">
      <calculatedColumnFormula>IF(H131&gt;0,H131/D131,0)</calculatedColumnFormula>
    </tableColumn>
  </tableColumns>
  <tableStyleInfo name="Estilo de tabla 1" showFirstColumn="0" showLastColumn="0" showRowStripes="1" showColumnStripes="0"/>
</table>
</file>

<file path=xl/tables/table3.xml><?xml version="1.0" encoding="utf-8"?>
<table xmlns="http://schemas.openxmlformats.org/spreadsheetml/2006/main" id="3" name="Tabla134" displayName="Tabla134" ref="A95:J98" totalsRowShown="0" headerRowDxfId="329" dataDxfId="327" headerRowBorderDxfId="328" tableBorderDxfId="326" totalsRowBorderDxfId="325">
  <tableColumns count="10">
    <tableColumn id="1" name="Producto" dataDxfId="324"/>
    <tableColumn id="2" name="Indicador" dataDxfId="323"/>
    <tableColumn id="3" name="Física_x000a_(A)" dataDxfId="322"/>
    <tableColumn id="4" name="Financiera_x000a_(B)" dataDxfId="321"/>
    <tableColumn id="9" name="Física_x000a_(C)" dataDxfId="320"/>
    <tableColumn id="10" name="Financiera_x000a_(D)" dataDxfId="319"/>
    <tableColumn id="5" name="Física _x000a_(E)" dataDxfId="318"/>
    <tableColumn id="6" name="Financiera _x000a_ (F)" dataDxfId="317"/>
    <tableColumn id="7" name="Física _x000a_(%)_x000a_ G=E/C" dataDxfId="316" dataCellStyle="Porcentaje">
      <calculatedColumnFormula>IF(G96&gt;0,G96/E96,0)</calculatedColumnFormula>
    </tableColumn>
    <tableColumn id="8" name="Financiero _x000a_(%) _x000a_H=F/D" dataDxfId="315">
      <calculatedColumnFormula>IF(H96&gt;0,H96/F96,0)</calculatedColumnFormula>
    </tableColumn>
  </tableColumns>
  <tableStyleInfo name="Estilo de tabla 1" showFirstColumn="0" showLastColumn="0" showRowStripes="1" showColumnStripes="0"/>
</table>
</file>

<file path=xl/tables/table4.xml><?xml version="1.0" encoding="utf-8"?>
<table xmlns="http://schemas.openxmlformats.org/spreadsheetml/2006/main" id="4" name="Tabla19" displayName="Tabla19" ref="A127:J130" totalsRowShown="0" headerRowDxfId="314" dataDxfId="312" headerRowBorderDxfId="313" tableBorderDxfId="311" totalsRowBorderDxfId="310">
  <tableColumns count="10">
    <tableColumn id="1" name="Producto" dataDxfId="309"/>
    <tableColumn id="2" name="Indicador" dataDxfId="308"/>
    <tableColumn id="3" name="Física_x000a_(A)" dataDxfId="307"/>
    <tableColumn id="4" name="Financiera_x000a_(B)" dataDxfId="306"/>
    <tableColumn id="9" name="Física_x000a_(C)" dataDxfId="305"/>
    <tableColumn id="10" name="Financiera_x000a_(D)" dataDxfId="304"/>
    <tableColumn id="5" name="Física _x000a_(E)" dataDxfId="303"/>
    <tableColumn id="6" name="Financiera _x000a_ (F)" dataDxfId="302"/>
    <tableColumn id="7" name="Física _x000a_(%)_x000a_ G=E/C" dataDxfId="301" dataCellStyle="Porcentaje">
      <calculatedColumnFormula>IF(G128&gt;0,G128/E128,0)</calculatedColumnFormula>
    </tableColumn>
    <tableColumn id="8" name="Financiero _x000a_(%) _x000a_H=F/D" dataDxfId="300">
      <calculatedColumnFormula>IF(H128&gt;0,H128/F128,0)</calculatedColumnFormula>
    </tableColumn>
  </tableColumns>
  <tableStyleInfo name="Estilo de tabla 1" showFirstColumn="0" showLastColumn="0" showRowStripes="1" showColumnStripes="0"/>
</table>
</file>

<file path=xl/tables/table5.xml><?xml version="1.0" encoding="utf-8"?>
<table xmlns="http://schemas.openxmlformats.org/spreadsheetml/2006/main" id="5" name="Tabla16" displayName="Tabla16" ref="A28:J31" totalsRowShown="0" headerRowDxfId="299" dataDxfId="297" headerRowBorderDxfId="298" tableBorderDxfId="296" totalsRowBorderDxfId="295">
  <tableColumns count="10">
    <tableColumn id="1" name="Producto" dataDxfId="294"/>
    <tableColumn id="2" name="Indicador" dataDxfId="293"/>
    <tableColumn id="3" name="Física_x000a_(A)" dataDxfId="292"/>
    <tableColumn id="4" name="Financiera_x000a_(B)" dataDxfId="291"/>
    <tableColumn id="9" name="Física_x000a_(C)" dataDxfId="290"/>
    <tableColumn id="10" name="Financiera_x000a_(D)" dataDxfId="289"/>
    <tableColumn id="5" name="Física _x000a_(E)" dataDxfId="288"/>
    <tableColumn id="6" name="Financiera _x000a_ (F)" dataDxfId="287"/>
    <tableColumn id="7" name="Física _x000a_(%)_x000a_ G=E/C" dataDxfId="286" dataCellStyle="Porcentaje">
      <calculatedColumnFormula>IF(G29&gt;0,G29/C29,0)</calculatedColumnFormula>
    </tableColumn>
    <tableColumn id="8" name="Financiero _x000a_(%) _x000a_H=F/D" dataDxfId="285">
      <calculatedColumnFormula>IF(H29&gt;0,H29/D29,0)</calculatedColumnFormula>
    </tableColumn>
  </tableColumns>
  <tableStyleInfo name="Estilo de tabla 1" showFirstColumn="0" showLastColumn="0" showRowStripes="1" showColumnStripes="0"/>
</table>
</file>

<file path=xl/tables/table6.xml><?xml version="1.0" encoding="utf-8"?>
<table xmlns="http://schemas.openxmlformats.org/spreadsheetml/2006/main" id="6" name="Tabla137" displayName="Tabla137" ref="A61:J64" totalsRowShown="0" headerRowDxfId="284" dataDxfId="282" headerRowBorderDxfId="283" tableBorderDxfId="281" totalsRowBorderDxfId="280">
  <tableColumns count="10">
    <tableColumn id="1" name="Producto" dataDxfId="279"/>
    <tableColumn id="2" name="Indicador" dataDxfId="278"/>
    <tableColumn id="3" name="Física_x000a_(A)" dataDxfId="277"/>
    <tableColumn id="4" name="Financiera_x000a_(B)" dataDxfId="276"/>
    <tableColumn id="9" name="Física_x000a_(C)" dataDxfId="275"/>
    <tableColumn id="10" name="Financiera_x000a_(D)" dataDxfId="274"/>
    <tableColumn id="5" name="Física _x000a_(E)" dataDxfId="273"/>
    <tableColumn id="6" name="Financiera _x000a_ (F)" dataDxfId="272"/>
    <tableColumn id="7" name="Física _x000a_(%)_x000a_ G=E/C" dataDxfId="271" dataCellStyle="Porcentaje">
      <calculatedColumnFormula>IF(G62&gt;0,G62/C62,0)</calculatedColumnFormula>
    </tableColumn>
    <tableColumn id="8" name="Financiero _x000a_(%) _x000a_H=F/D" dataDxfId="270">
      <calculatedColumnFormula>IF(H62&gt;0,H62/F62,0)</calculatedColumnFormula>
    </tableColumn>
  </tableColumns>
  <tableStyleInfo name="Estilo de tabla 1" showFirstColumn="0" showLastColumn="0" showRowStripes="1" showColumnStripes="0"/>
</table>
</file>

<file path=xl/tables/table7.xml><?xml version="1.0" encoding="utf-8"?>
<table xmlns="http://schemas.openxmlformats.org/spreadsheetml/2006/main" id="7" name="Tabla1348" displayName="Tabla1348" ref="A98:J101" totalsRowShown="0" headerRowDxfId="269" dataDxfId="267" headerRowBorderDxfId="268" tableBorderDxfId="266" totalsRowBorderDxfId="265">
  <tableColumns count="10">
    <tableColumn id="1" name="Producto" dataDxfId="264"/>
    <tableColumn id="2" name="Indicador" dataDxfId="263"/>
    <tableColumn id="3" name="Física_x000a_(A)" dataDxfId="262"/>
    <tableColumn id="4" name="Financiera_x000a_(B)" dataDxfId="261"/>
    <tableColumn id="9" name="Física_x000a_(C)" dataDxfId="260"/>
    <tableColumn id="10" name="Financiera_x000a_(D)" dataDxfId="259"/>
    <tableColumn id="5" name="Física _x000a_(E)" dataDxfId="258"/>
    <tableColumn id="6" name="Financiera _x000a_ (F)" dataDxfId="257"/>
    <tableColumn id="7" name="Física _x000a_(%)_x000a_ G=E/C" dataDxfId="256" dataCellStyle="Porcentaje">
      <calculatedColumnFormula>IF(G99&gt;0,G99/C99,0)</calculatedColumnFormula>
    </tableColumn>
    <tableColumn id="8" name="Financiero _x000a_(%) _x000a_H=F/D" dataDxfId="255">
      <calculatedColumnFormula>IF(H99&gt;0,H99/D99,0)</calculatedColumnFormula>
    </tableColumn>
  </tableColumns>
  <tableStyleInfo name="Estilo de tabla 1" showFirstColumn="0" showLastColumn="0" showRowStripes="1" showColumnStripes="0"/>
</table>
</file>

<file path=xl/tables/table8.xml><?xml version="1.0" encoding="utf-8"?>
<table xmlns="http://schemas.openxmlformats.org/spreadsheetml/2006/main" id="8" name="Tabla199" displayName="Tabla199" ref="A130:J133" totalsRowShown="0" headerRowDxfId="254" dataDxfId="252" headerRowBorderDxfId="253" tableBorderDxfId="251" totalsRowBorderDxfId="250">
  <tableColumns count="10">
    <tableColumn id="1" name="Producto" dataDxfId="249"/>
    <tableColumn id="2" name="Indicador" dataDxfId="248"/>
    <tableColumn id="3" name="Física_x000a_(A)" dataDxfId="247"/>
    <tableColumn id="4" name="Financiera_x000a_(B)" dataDxfId="246"/>
    <tableColumn id="9" name="Física_x000a_(C)" dataDxfId="245"/>
    <tableColumn id="10" name="Financiera_x000a_(D)" dataDxfId="244"/>
    <tableColumn id="5" name="Física _x000a_(E)" dataDxfId="243"/>
    <tableColumn id="6" name="Financiera _x000a_ (F)" dataDxfId="242"/>
    <tableColumn id="7" name="Física _x000a_(%)_x000a_ G=E/C" dataDxfId="241" dataCellStyle="Porcentaje">
      <calculatedColumnFormula>IF(G131&gt;0,G131/C131,0)</calculatedColumnFormula>
    </tableColumn>
    <tableColumn id="8" name="Financiero _x000a_(%) _x000a_H=F/D" dataDxfId="240">
      <calculatedColumnFormula>IF(H131&gt;0,H131/D131,0)</calculatedColumnFormula>
    </tableColumn>
  </tableColumns>
  <tableStyleInfo name="Estilo de tabla 1" showFirstColumn="0" showLastColumn="0" showRowStripes="1" showColumnStripes="0"/>
</table>
</file>

<file path=xl/tables/table9.xml><?xml version="1.0" encoding="utf-8"?>
<table xmlns="http://schemas.openxmlformats.org/spreadsheetml/2006/main" id="21" name="Tabla1622" displayName="Tabla1622" ref="A28:J31" totalsRowShown="0" headerRowDxfId="239" dataDxfId="237" headerRowBorderDxfId="238" tableBorderDxfId="236" totalsRowBorderDxfId="235">
  <tableColumns count="10">
    <tableColumn id="1" name="Producto" dataDxfId="234"/>
    <tableColumn id="2" name="Indicador" dataDxfId="233"/>
    <tableColumn id="3" name="Física_x000a_(A)" dataDxfId="232"/>
    <tableColumn id="4" name="Financiera_x000a_(B)" dataDxfId="231"/>
    <tableColumn id="9" name="Física_x000a_(C)" dataDxfId="230">
      <calculatedColumnFormula>SUM(Tabla1[[#This Row],[Física
(C)]]+Tabla16[[#This Row],[Física
(C)]])</calculatedColumnFormula>
    </tableColumn>
    <tableColumn id="10" name="Financiera_x000a_(D)" dataDxfId="229">
      <calculatedColumnFormula>SUM(Tabla1[[#This Row],[Financiera
(D)]]+Tabla16[[#This Row],[Financiera
(D)]])</calculatedColumnFormula>
    </tableColumn>
    <tableColumn id="5" name="Física _x000a_(E)" dataDxfId="228">
      <calculatedColumnFormula>SUM(Tabla1[[#This Row],[Física 
(E)]]+Tabla16[[#This Row],[Física 
(E)]])</calculatedColumnFormula>
    </tableColumn>
    <tableColumn id="6" name="Financiera _x000a_ (F)" dataDxfId="227">
      <calculatedColumnFormula>SUM(Tabla1[[#This Row],[Financiera 
 (F)]]+Tabla16[[#This Row],[Financiera 
 (F)]])</calculatedColumnFormula>
    </tableColumn>
    <tableColumn id="7" name="Física _x000a_(%)_x000a_ G=E/C" dataDxfId="226" dataCellStyle="Porcentaje">
      <calculatedColumnFormula>IF(G29&gt;0,G29/C29,0)</calculatedColumnFormula>
    </tableColumn>
    <tableColumn id="8" name="Financiero _x000a_(%) _x000a_H=F/D" dataDxfId="225">
      <calculatedColumnFormula>IF(H29&gt;0,H29/D29,0)</calculatedColumnFormula>
    </tableColumn>
  </tableColumns>
  <tableStyleInfo name="Estilo de tabla 1"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4.xml"/><Relationship Id="rId5" Type="http://schemas.openxmlformats.org/officeDocument/2006/relationships/table" Target="../tables/table3.xml"/><Relationship Id="rId4" Type="http://schemas.openxmlformats.org/officeDocument/2006/relationships/table" Target="../tables/table2.xml"/></Relationships>
</file>

<file path=xl/worksheets/_rels/sheet2.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8.xml"/><Relationship Id="rId5" Type="http://schemas.openxmlformats.org/officeDocument/2006/relationships/table" Target="../tables/table7.xml"/><Relationship Id="rId4" Type="http://schemas.openxmlformats.org/officeDocument/2006/relationships/table" Target="../tables/table6.xml"/></Relationships>
</file>

<file path=xl/worksheets/_rels/sheet3.xml.rels><?xml version="1.0" encoding="UTF-8" standalone="yes"?>
<Relationships xmlns="http://schemas.openxmlformats.org/package/2006/relationships"><Relationship Id="rId3" Type="http://schemas.openxmlformats.org/officeDocument/2006/relationships/table" Target="../tables/table9.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4.xml.rels><?xml version="1.0" encoding="UTF-8" standalone="yes"?>
<Relationships xmlns="http://schemas.openxmlformats.org/package/2006/relationships"><Relationship Id="rId3" Type="http://schemas.openxmlformats.org/officeDocument/2006/relationships/table" Target="../tables/table13.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6.xml"/><Relationship Id="rId5" Type="http://schemas.openxmlformats.org/officeDocument/2006/relationships/table" Target="../tables/table15.xml"/><Relationship Id="rId4" Type="http://schemas.openxmlformats.org/officeDocument/2006/relationships/table" Target="../tables/table14.xml"/></Relationships>
</file>

<file path=xl/worksheets/_rels/sheet5.xml.rels><?xml version="1.0" encoding="UTF-8" standalone="yes"?>
<Relationships xmlns="http://schemas.openxmlformats.org/package/2006/relationships"><Relationship Id="rId3" Type="http://schemas.openxmlformats.org/officeDocument/2006/relationships/table" Target="../tables/table18.xml"/><Relationship Id="rId2" Type="http://schemas.openxmlformats.org/officeDocument/2006/relationships/table" Target="../tables/table17.xml"/><Relationship Id="rId1" Type="http://schemas.openxmlformats.org/officeDocument/2006/relationships/drawing" Target="../drawings/drawing5.xml"/><Relationship Id="rId5" Type="http://schemas.openxmlformats.org/officeDocument/2006/relationships/table" Target="../tables/table20.xml"/><Relationship Id="rId4" Type="http://schemas.openxmlformats.org/officeDocument/2006/relationships/table" Target="../tables/table19.xml"/></Relationships>
</file>

<file path=xl/worksheets/_rels/sheet6.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vmlDrawing" Target="../drawings/vmlDrawing1.vml"/><Relationship Id="rId7" Type="http://schemas.openxmlformats.org/officeDocument/2006/relationships/table" Target="../tables/table24.xml"/><Relationship Id="rId2" Type="http://schemas.openxmlformats.org/officeDocument/2006/relationships/drawing" Target="../drawings/drawing6.xml"/><Relationship Id="rId1" Type="http://schemas.openxmlformats.org/officeDocument/2006/relationships/printerSettings" Target="../printerSettings/printerSettings5.bin"/><Relationship Id="rId6" Type="http://schemas.openxmlformats.org/officeDocument/2006/relationships/table" Target="../tables/table23.xml"/><Relationship Id="rId5" Type="http://schemas.openxmlformats.org/officeDocument/2006/relationships/table" Target="../tables/table22.xml"/><Relationship Id="rId4" Type="http://schemas.openxmlformats.org/officeDocument/2006/relationships/table" Target="../tables/table2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66"/>
  <sheetViews>
    <sheetView topLeftCell="A130" workbookViewId="0">
      <selection activeCell="B144" sqref="B144:J144"/>
    </sheetView>
  </sheetViews>
  <sheetFormatPr baseColWidth="10" defaultColWidth="11.42578125" defaultRowHeight="15"/>
  <cols>
    <col min="1" max="1" width="23" style="40" customWidth="1"/>
    <col min="2" max="2" width="12.7109375" style="40" customWidth="1"/>
    <col min="3" max="3" width="13.7109375" style="40" bestFit="1" customWidth="1"/>
    <col min="4" max="9" width="12.7109375" style="40" customWidth="1"/>
    <col min="10" max="10" width="25.85546875" style="40" customWidth="1"/>
    <col min="11" max="11" width="14.140625" bestFit="1" customWidth="1"/>
  </cols>
  <sheetData>
    <row r="1" spans="1:10" ht="21.75" thickBot="1">
      <c r="A1" s="1"/>
      <c r="B1" s="123" t="s">
        <v>0</v>
      </c>
      <c r="C1" s="124"/>
      <c r="D1" s="124"/>
      <c r="E1" s="124"/>
      <c r="F1" s="124"/>
      <c r="G1" s="124"/>
      <c r="H1" s="124"/>
      <c r="I1" s="124"/>
      <c r="J1" s="125"/>
    </row>
    <row r="2" spans="1:10" ht="21.75" thickBot="1">
      <c r="A2" s="2"/>
      <c r="B2" s="126" t="s">
        <v>1</v>
      </c>
      <c r="C2" s="127"/>
      <c r="D2" s="126" t="s">
        <v>2</v>
      </c>
      <c r="E2" s="127"/>
      <c r="F2" s="127"/>
      <c r="G2" s="127"/>
      <c r="H2" s="128"/>
      <c r="I2" s="3" t="s">
        <v>3</v>
      </c>
      <c r="J2" s="4" t="s">
        <v>4</v>
      </c>
    </row>
    <row r="3" spans="1:10" ht="21.75" thickBot="1">
      <c r="A3" s="5"/>
      <c r="B3" s="129" t="s">
        <v>5</v>
      </c>
      <c r="C3" s="130"/>
      <c r="D3" s="129" t="s">
        <v>6</v>
      </c>
      <c r="E3" s="130"/>
      <c r="F3" s="130"/>
      <c r="G3" s="130"/>
      <c r="H3" s="131"/>
      <c r="I3" s="6">
        <v>44470</v>
      </c>
      <c r="J3" s="7">
        <v>1</v>
      </c>
    </row>
    <row r="4" spans="1:10">
      <c r="A4" s="132"/>
      <c r="B4" s="133"/>
      <c r="C4" s="133"/>
      <c r="D4" s="134"/>
      <c r="E4" s="134"/>
      <c r="F4" s="134"/>
      <c r="G4" s="134"/>
      <c r="H4" s="134"/>
      <c r="I4" s="133"/>
      <c r="J4" s="135"/>
    </row>
    <row r="5" spans="1:10" ht="3" customHeight="1">
      <c r="A5" s="117"/>
      <c r="B5" s="118"/>
      <c r="C5" s="118"/>
      <c r="D5" s="118"/>
      <c r="E5" s="118"/>
      <c r="F5" s="118"/>
      <c r="G5" s="118"/>
      <c r="H5" s="118"/>
      <c r="I5" s="118"/>
      <c r="J5" s="119"/>
    </row>
    <row r="6" spans="1:10" ht="15.75">
      <c r="A6" s="69" t="s">
        <v>7</v>
      </c>
      <c r="B6" s="70"/>
      <c r="C6" s="70"/>
      <c r="D6" s="70"/>
      <c r="E6" s="70"/>
      <c r="F6" s="70"/>
      <c r="G6" s="70"/>
      <c r="H6" s="70"/>
      <c r="I6" s="70"/>
      <c r="J6" s="71"/>
    </row>
    <row r="7" spans="1:10" ht="15.75">
      <c r="A7" s="82" t="s">
        <v>8</v>
      </c>
      <c r="B7" s="83"/>
      <c r="C7" s="83"/>
      <c r="D7" s="83"/>
      <c r="E7" s="83"/>
      <c r="F7" s="83"/>
      <c r="G7" s="83"/>
      <c r="H7" s="83"/>
      <c r="I7" s="83"/>
      <c r="J7" s="84"/>
    </row>
    <row r="8" spans="1:10">
      <c r="A8" s="8" t="s">
        <v>9</v>
      </c>
      <c r="B8" s="120" t="s">
        <v>10</v>
      </c>
      <c r="C8" s="121"/>
      <c r="D8" s="121"/>
      <c r="E8" s="121"/>
      <c r="F8" s="121"/>
      <c r="G8" s="121"/>
      <c r="H8" s="121"/>
      <c r="I8" s="121"/>
      <c r="J8" s="122"/>
    </row>
    <row r="9" spans="1:10" ht="15" customHeight="1">
      <c r="A9" s="9" t="s">
        <v>11</v>
      </c>
      <c r="B9" s="120" t="s">
        <v>12</v>
      </c>
      <c r="C9" s="121"/>
      <c r="D9" s="121"/>
      <c r="E9" s="121"/>
      <c r="F9" s="121"/>
      <c r="G9" s="121"/>
      <c r="H9" s="121"/>
      <c r="I9" s="121"/>
      <c r="J9" s="122"/>
    </row>
    <row r="10" spans="1:10">
      <c r="A10" s="9" t="s">
        <v>13</v>
      </c>
      <c r="B10" s="120" t="s">
        <v>14</v>
      </c>
      <c r="C10" s="121"/>
      <c r="D10" s="121"/>
      <c r="E10" s="121"/>
      <c r="F10" s="121"/>
      <c r="G10" s="121"/>
      <c r="H10" s="121"/>
      <c r="I10" s="121"/>
      <c r="J10" s="122"/>
    </row>
    <row r="11" spans="1:10" ht="31.5" customHeight="1">
      <c r="A11" s="8" t="s">
        <v>15</v>
      </c>
      <c r="B11" s="87" t="s">
        <v>16</v>
      </c>
      <c r="C11" s="87"/>
      <c r="D11" s="87"/>
      <c r="E11" s="87"/>
      <c r="F11" s="87"/>
      <c r="G11" s="87"/>
      <c r="H11" s="87"/>
      <c r="I11" s="87"/>
      <c r="J11" s="88"/>
    </row>
    <row r="12" spans="1:10" ht="30.75" customHeight="1">
      <c r="A12" s="8" t="s">
        <v>17</v>
      </c>
      <c r="B12" s="87" t="s">
        <v>18</v>
      </c>
      <c r="C12" s="87"/>
      <c r="D12" s="87"/>
      <c r="E12" s="87"/>
      <c r="F12" s="87"/>
      <c r="G12" s="87"/>
      <c r="H12" s="87"/>
      <c r="I12" s="87"/>
      <c r="J12" s="88"/>
    </row>
    <row r="13" spans="1:10" ht="15.75">
      <c r="A13" s="69" t="s">
        <v>19</v>
      </c>
      <c r="B13" s="70"/>
      <c r="C13" s="70"/>
      <c r="D13" s="70"/>
      <c r="E13" s="70"/>
      <c r="F13" s="70"/>
      <c r="G13" s="70"/>
      <c r="H13" s="70"/>
      <c r="I13" s="70"/>
      <c r="J13" s="71"/>
    </row>
    <row r="14" spans="1:10" ht="51" customHeight="1">
      <c r="A14" s="8" t="s">
        <v>20</v>
      </c>
      <c r="B14" s="10">
        <v>2</v>
      </c>
      <c r="C14" s="114" t="s">
        <v>21</v>
      </c>
      <c r="D14" s="114"/>
      <c r="E14" s="114"/>
      <c r="F14" s="114"/>
      <c r="G14" s="114"/>
      <c r="H14" s="114"/>
      <c r="I14" s="114"/>
      <c r="J14" s="114"/>
    </row>
    <row r="15" spans="1:10" ht="48" customHeight="1">
      <c r="A15" s="8" t="s">
        <v>22</v>
      </c>
      <c r="B15" s="11">
        <v>2.2999999999999998</v>
      </c>
      <c r="C15" s="114" t="s">
        <v>23</v>
      </c>
      <c r="D15" s="114"/>
      <c r="E15" s="114"/>
      <c r="F15" s="114"/>
      <c r="G15" s="114"/>
      <c r="H15" s="114"/>
      <c r="I15" s="114"/>
      <c r="J15" s="114"/>
    </row>
    <row r="16" spans="1:10" ht="28.5" customHeight="1">
      <c r="A16" s="8" t="s">
        <v>24</v>
      </c>
      <c r="B16" s="12" t="s">
        <v>25</v>
      </c>
      <c r="C16" s="114" t="s">
        <v>26</v>
      </c>
      <c r="D16" s="114"/>
      <c r="E16" s="114"/>
      <c r="F16" s="114"/>
      <c r="G16" s="114"/>
      <c r="H16" s="114"/>
      <c r="I16" s="114"/>
      <c r="J16" s="114"/>
    </row>
    <row r="17" spans="1:10" ht="15.75">
      <c r="A17" s="69" t="s">
        <v>27</v>
      </c>
      <c r="B17" s="70"/>
      <c r="C17" s="70"/>
      <c r="D17" s="70"/>
      <c r="E17" s="70"/>
      <c r="F17" s="70"/>
      <c r="G17" s="70"/>
      <c r="H17" s="70"/>
      <c r="I17" s="70"/>
      <c r="J17" s="71"/>
    </row>
    <row r="18" spans="1:10">
      <c r="A18" s="8" t="s">
        <v>28</v>
      </c>
      <c r="B18" s="85" t="s">
        <v>29</v>
      </c>
      <c r="C18" s="85"/>
      <c r="D18" s="85"/>
      <c r="E18" s="85"/>
      <c r="F18" s="85"/>
      <c r="G18" s="85"/>
      <c r="H18" s="85"/>
      <c r="I18" s="85"/>
      <c r="J18" s="86"/>
    </row>
    <row r="19" spans="1:10" ht="49.15" customHeight="1">
      <c r="A19" s="13" t="s">
        <v>30</v>
      </c>
      <c r="B19" s="87" t="s">
        <v>31</v>
      </c>
      <c r="C19" s="87"/>
      <c r="D19" s="87"/>
      <c r="E19" s="87"/>
      <c r="F19" s="87"/>
      <c r="G19" s="87"/>
      <c r="H19" s="87"/>
      <c r="I19" s="87"/>
      <c r="J19" s="88"/>
    </row>
    <row r="20" spans="1:10">
      <c r="A20" s="13" t="s">
        <v>32</v>
      </c>
      <c r="B20" s="87" t="s">
        <v>33</v>
      </c>
      <c r="C20" s="87"/>
      <c r="D20" s="87"/>
      <c r="E20" s="87"/>
      <c r="F20" s="87"/>
      <c r="G20" s="87"/>
      <c r="H20" s="87"/>
      <c r="I20" s="87"/>
      <c r="J20" s="88"/>
    </row>
    <row r="21" spans="1:10" ht="54" customHeight="1">
      <c r="A21" s="13" t="s">
        <v>34</v>
      </c>
      <c r="B21" s="87" t="s">
        <v>35</v>
      </c>
      <c r="C21" s="87"/>
      <c r="D21" s="87"/>
      <c r="E21" s="87"/>
      <c r="F21" s="87"/>
      <c r="G21" s="87"/>
      <c r="H21" s="87"/>
      <c r="I21" s="87"/>
      <c r="J21" s="88"/>
    </row>
    <row r="22" spans="1:10" ht="15.75">
      <c r="A22" s="69" t="s">
        <v>36</v>
      </c>
      <c r="B22" s="70"/>
      <c r="C22" s="70"/>
      <c r="D22" s="70"/>
      <c r="E22" s="70"/>
      <c r="F22" s="70"/>
      <c r="G22" s="70"/>
      <c r="H22" s="70"/>
      <c r="I22" s="70"/>
      <c r="J22" s="71"/>
    </row>
    <row r="23" spans="1:10" ht="15.75">
      <c r="A23" s="82" t="s">
        <v>37</v>
      </c>
      <c r="B23" s="83"/>
      <c r="C23" s="83"/>
      <c r="D23" s="83"/>
      <c r="E23" s="83"/>
      <c r="F23" s="83"/>
      <c r="G23" s="83"/>
      <c r="H23" s="83"/>
      <c r="I23" s="83"/>
      <c r="J23" s="84"/>
    </row>
    <row r="24" spans="1:10" ht="15" customHeight="1">
      <c r="A24" s="92" t="s">
        <v>38</v>
      </c>
      <c r="B24" s="93"/>
      <c r="C24" s="94" t="s">
        <v>39</v>
      </c>
      <c r="D24" s="95"/>
      <c r="E24" s="95"/>
      <c r="F24" s="95" t="s">
        <v>40</v>
      </c>
      <c r="G24" s="95"/>
      <c r="H24" s="93"/>
      <c r="I24" s="94" t="s">
        <v>41</v>
      </c>
      <c r="J24" s="96"/>
    </row>
    <row r="25" spans="1:10" ht="15" customHeight="1">
      <c r="A25" s="97">
        <v>14274980</v>
      </c>
      <c r="B25" s="98"/>
      <c r="C25" s="99">
        <v>21474960</v>
      </c>
      <c r="D25" s="100"/>
      <c r="E25" s="101"/>
      <c r="F25" s="99">
        <v>6167721.6200000001</v>
      </c>
      <c r="G25" s="100"/>
      <c r="H25" s="101"/>
      <c r="I25" s="102">
        <f>IF(F25&gt;0,F25/C25,0)</f>
        <v>0.28720526697139365</v>
      </c>
      <c r="J25" s="103"/>
    </row>
    <row r="26" spans="1:10" ht="15.75">
      <c r="A26" s="82" t="s">
        <v>42</v>
      </c>
      <c r="B26" s="83"/>
      <c r="C26" s="83"/>
      <c r="D26" s="83"/>
      <c r="E26" s="83"/>
      <c r="F26" s="83"/>
      <c r="G26" s="83"/>
      <c r="H26" s="83"/>
      <c r="I26" s="83"/>
      <c r="J26" s="84"/>
    </row>
    <row r="27" spans="1:10">
      <c r="A27" s="14"/>
      <c r="B27"/>
      <c r="C27" s="89" t="s">
        <v>43</v>
      </c>
      <c r="D27" s="90"/>
      <c r="E27" s="89" t="s">
        <v>44</v>
      </c>
      <c r="F27" s="90"/>
      <c r="G27" s="89" t="s">
        <v>45</v>
      </c>
      <c r="H27" s="89"/>
      <c r="I27" s="89" t="s">
        <v>46</v>
      </c>
      <c r="J27" s="91"/>
    </row>
    <row r="28" spans="1:10" ht="38.25">
      <c r="A28" s="15" t="s">
        <v>47</v>
      </c>
      <c r="B28" s="16" t="s">
        <v>48</v>
      </c>
      <c r="C28" s="16" t="s">
        <v>49</v>
      </c>
      <c r="D28" s="16" t="s">
        <v>50</v>
      </c>
      <c r="E28" s="16" t="s">
        <v>51</v>
      </c>
      <c r="F28" s="16" t="s">
        <v>52</v>
      </c>
      <c r="G28" s="48" t="s">
        <v>53</v>
      </c>
      <c r="H28" s="48" t="s">
        <v>54</v>
      </c>
      <c r="I28" s="16" t="s">
        <v>55</v>
      </c>
      <c r="J28" s="17" t="s">
        <v>56</v>
      </c>
    </row>
    <row r="29" spans="1:10" ht="39" customHeight="1">
      <c r="A29" s="18" t="s">
        <v>57</v>
      </c>
      <c r="B29" s="19"/>
      <c r="C29" s="20">
        <v>200</v>
      </c>
      <c r="D29" s="21">
        <v>13203242.93</v>
      </c>
      <c r="E29" s="20">
        <v>30</v>
      </c>
      <c r="F29" s="59">
        <v>3215211.21</v>
      </c>
      <c r="G29" s="61">
        <v>33</v>
      </c>
      <c r="H29" s="64">
        <v>3215211.21</v>
      </c>
      <c r="I29" s="47">
        <f t="shared" ref="I29" si="0">IF(G29&gt;0,G29/E29,0)</f>
        <v>1.1000000000000001</v>
      </c>
      <c r="J29" s="25">
        <f t="shared" ref="J29" si="1">IF(H29&gt;0,H29/F29,0)</f>
        <v>1</v>
      </c>
    </row>
    <row r="30" spans="1:10" ht="48">
      <c r="A30" s="26" t="s">
        <v>58</v>
      </c>
      <c r="B30" s="27"/>
      <c r="C30" s="20">
        <v>120</v>
      </c>
      <c r="D30" s="22">
        <v>10</v>
      </c>
      <c r="E30" s="28">
        <v>16</v>
      </c>
      <c r="F30" s="59">
        <v>0</v>
      </c>
      <c r="G30" s="61">
        <v>11</v>
      </c>
      <c r="H30" s="62">
        <v>0</v>
      </c>
      <c r="I30" s="47">
        <f>IF(G30&gt;0,G30/E30,0)</f>
        <v>0.6875</v>
      </c>
      <c r="J30" s="25">
        <f>IF(H30&gt;0,H30/JF30,0)</f>
        <v>0</v>
      </c>
    </row>
    <row r="31" spans="1:10" ht="36">
      <c r="A31" s="26" t="s">
        <v>59</v>
      </c>
      <c r="B31" s="27"/>
      <c r="C31" s="28">
        <v>717</v>
      </c>
      <c r="D31" s="30">
        <v>10</v>
      </c>
      <c r="E31" s="28">
        <v>142</v>
      </c>
      <c r="F31" s="30">
        <v>0</v>
      </c>
      <c r="G31" s="60">
        <v>132</v>
      </c>
      <c r="H31" s="58">
        <v>0</v>
      </c>
      <c r="I31" s="47">
        <f>IF(G31&gt;0,G31/E31,0)</f>
        <v>0.92957746478873238</v>
      </c>
      <c r="J31" s="31">
        <f>IF(H31&gt;0,H31/F31,0)</f>
        <v>0</v>
      </c>
    </row>
    <row r="32" spans="1:10" ht="15.75">
      <c r="A32" s="69" t="s">
        <v>60</v>
      </c>
      <c r="B32" s="70"/>
      <c r="C32" s="70"/>
      <c r="D32" s="70"/>
      <c r="E32" s="70"/>
      <c r="F32" s="70"/>
      <c r="G32" s="70"/>
      <c r="H32" s="70"/>
      <c r="I32" s="70"/>
      <c r="J32" s="71"/>
    </row>
    <row r="33" spans="1:10" ht="15.75">
      <c r="A33" s="82" t="s">
        <v>61</v>
      </c>
      <c r="B33" s="83"/>
      <c r="C33" s="83"/>
      <c r="D33" s="83"/>
      <c r="E33" s="83"/>
      <c r="F33" s="83"/>
      <c r="G33" s="83"/>
      <c r="H33" s="83"/>
      <c r="I33" s="83"/>
      <c r="J33" s="84"/>
    </row>
    <row r="34" spans="1:10">
      <c r="A34" s="32" t="s">
        <v>62</v>
      </c>
      <c r="B34" s="85" t="s">
        <v>57</v>
      </c>
      <c r="C34" s="85"/>
      <c r="D34" s="85"/>
      <c r="E34" s="85"/>
      <c r="F34" s="85"/>
      <c r="G34" s="85"/>
      <c r="H34" s="85"/>
      <c r="I34" s="85"/>
      <c r="J34" s="86"/>
    </row>
    <row r="35" spans="1:10" ht="30">
      <c r="A35" s="32" t="s">
        <v>63</v>
      </c>
      <c r="B35" s="87" t="s">
        <v>64</v>
      </c>
      <c r="C35" s="87"/>
      <c r="D35" s="87"/>
      <c r="E35" s="87"/>
      <c r="F35" s="87"/>
      <c r="G35" s="87"/>
      <c r="H35" s="87"/>
      <c r="I35" s="87"/>
      <c r="J35" s="88"/>
    </row>
    <row r="36" spans="1:10" ht="31.5" customHeight="1">
      <c r="A36" s="32" t="s">
        <v>65</v>
      </c>
      <c r="B36" s="67" t="s">
        <v>66</v>
      </c>
      <c r="C36" s="112"/>
      <c r="D36" s="112"/>
      <c r="E36" s="112"/>
      <c r="F36" s="112"/>
      <c r="G36" s="112"/>
      <c r="H36" s="112"/>
      <c r="I36" s="112"/>
      <c r="J36" s="113"/>
    </row>
    <row r="37" spans="1:10" ht="30">
      <c r="A37" s="32" t="s">
        <v>67</v>
      </c>
      <c r="B37" s="67" t="s">
        <v>68</v>
      </c>
      <c r="C37" s="67"/>
      <c r="D37" s="67"/>
      <c r="E37" s="67"/>
      <c r="F37" s="67"/>
      <c r="G37" s="67"/>
      <c r="H37" s="67"/>
      <c r="I37" s="67"/>
      <c r="J37" s="68"/>
    </row>
    <row r="38" spans="1:10">
      <c r="A38" s="32" t="s">
        <v>62</v>
      </c>
      <c r="B38" s="80" t="s">
        <v>58</v>
      </c>
      <c r="C38" s="80"/>
      <c r="D38" s="80"/>
      <c r="E38" s="80"/>
      <c r="F38" s="80"/>
      <c r="G38" s="80"/>
      <c r="H38" s="80"/>
      <c r="I38" s="80"/>
      <c r="J38" s="81"/>
    </row>
    <row r="39" spans="1:10" ht="30">
      <c r="A39" s="32" t="s">
        <v>63</v>
      </c>
      <c r="B39" s="67" t="s">
        <v>69</v>
      </c>
      <c r="C39" s="67"/>
      <c r="D39" s="67"/>
      <c r="E39" s="67"/>
      <c r="F39" s="67"/>
      <c r="G39" s="67"/>
      <c r="H39" s="67"/>
      <c r="I39" s="67"/>
      <c r="J39" s="68"/>
    </row>
    <row r="40" spans="1:10" ht="33" customHeight="1">
      <c r="A40" s="32" t="s">
        <v>65</v>
      </c>
      <c r="B40" s="67" t="s">
        <v>70</v>
      </c>
      <c r="C40" s="67"/>
      <c r="D40" s="67"/>
      <c r="E40" s="67"/>
      <c r="F40" s="67"/>
      <c r="G40" s="67"/>
      <c r="H40" s="67"/>
      <c r="I40" s="67"/>
      <c r="J40" s="68"/>
    </row>
    <row r="41" spans="1:10" ht="30" customHeight="1">
      <c r="A41" s="32" t="s">
        <v>67</v>
      </c>
      <c r="B41" s="67" t="s">
        <v>71</v>
      </c>
      <c r="C41" s="67"/>
      <c r="D41" s="67"/>
      <c r="E41" s="67"/>
      <c r="F41" s="67"/>
      <c r="G41" s="67"/>
      <c r="H41" s="67"/>
      <c r="I41" s="67"/>
      <c r="J41" s="68"/>
    </row>
    <row r="42" spans="1:10">
      <c r="A42" s="32" t="s">
        <v>62</v>
      </c>
      <c r="B42" s="80" t="s">
        <v>59</v>
      </c>
      <c r="C42" s="80"/>
      <c r="D42" s="80"/>
      <c r="E42" s="80"/>
      <c r="F42" s="80"/>
      <c r="G42" s="80"/>
      <c r="H42" s="80"/>
      <c r="I42" s="80"/>
      <c r="J42" s="81"/>
    </row>
    <row r="43" spans="1:10" ht="30">
      <c r="A43" s="32" t="s">
        <v>63</v>
      </c>
      <c r="B43" s="67" t="s">
        <v>72</v>
      </c>
      <c r="C43" s="67"/>
      <c r="D43" s="67"/>
      <c r="E43" s="67"/>
      <c r="F43" s="67"/>
      <c r="G43" s="67"/>
      <c r="H43" s="67"/>
      <c r="I43" s="67"/>
      <c r="J43" s="68"/>
    </row>
    <row r="44" spans="1:10" ht="27" customHeight="1">
      <c r="A44" s="32" t="s">
        <v>65</v>
      </c>
      <c r="B44" s="67" t="s">
        <v>73</v>
      </c>
      <c r="C44" s="67"/>
      <c r="D44" s="67"/>
      <c r="E44" s="67"/>
      <c r="F44" s="67"/>
      <c r="G44" s="67"/>
      <c r="H44" s="67"/>
      <c r="I44" s="67"/>
      <c r="J44" s="68"/>
    </row>
    <row r="45" spans="1:10" ht="52.5" customHeight="1">
      <c r="A45" s="32" t="s">
        <v>67</v>
      </c>
      <c r="B45" s="67" t="s">
        <v>74</v>
      </c>
      <c r="C45" s="67"/>
      <c r="D45" s="67"/>
      <c r="E45" s="67"/>
      <c r="F45" s="67"/>
      <c r="G45" s="67"/>
      <c r="H45" s="67"/>
      <c r="I45" s="67"/>
      <c r="J45" s="68"/>
    </row>
    <row r="46" spans="1:10" ht="15.75">
      <c r="A46" s="69" t="s">
        <v>75</v>
      </c>
      <c r="B46" s="70"/>
      <c r="C46" s="70"/>
      <c r="D46" s="70"/>
      <c r="E46" s="70"/>
      <c r="F46" s="70"/>
      <c r="G46" s="70"/>
      <c r="H46" s="70"/>
      <c r="I46" s="70"/>
      <c r="J46" s="71"/>
    </row>
    <row r="47" spans="1:10" ht="15.75">
      <c r="A47" s="72" t="s">
        <v>76</v>
      </c>
      <c r="B47" s="73"/>
      <c r="C47" s="73"/>
      <c r="D47" s="73"/>
      <c r="E47" s="73"/>
      <c r="F47" s="73"/>
      <c r="G47" s="73"/>
      <c r="H47" s="73"/>
      <c r="I47" s="73"/>
      <c r="J47" s="74"/>
    </row>
    <row r="48" spans="1:10">
      <c r="A48" s="75" t="s">
        <v>77</v>
      </c>
      <c r="B48" s="76"/>
      <c r="C48" s="76"/>
      <c r="D48" s="76"/>
      <c r="E48" s="76"/>
      <c r="F48" s="76"/>
      <c r="G48" s="76"/>
      <c r="H48" s="76"/>
      <c r="I48" s="76"/>
      <c r="J48" s="77"/>
    </row>
    <row r="49" spans="1:11" ht="5.25" customHeight="1">
      <c r="A49" s="33"/>
      <c r="B49" s="34"/>
      <c r="C49" s="34"/>
      <c r="D49" s="34"/>
      <c r="E49" s="34"/>
      <c r="F49" s="34"/>
      <c r="G49" s="34"/>
      <c r="H49" s="34"/>
      <c r="I49" s="34"/>
      <c r="J49" s="35"/>
    </row>
    <row r="50" spans="1:11" ht="15.75">
      <c r="A50" s="69" t="s">
        <v>27</v>
      </c>
      <c r="B50" s="70"/>
      <c r="C50" s="70"/>
      <c r="D50" s="70"/>
      <c r="E50" s="70"/>
      <c r="F50" s="70"/>
      <c r="G50" s="70"/>
      <c r="H50" s="70"/>
      <c r="I50" s="70"/>
      <c r="J50" s="71"/>
    </row>
    <row r="51" spans="1:11">
      <c r="A51" s="8" t="s">
        <v>28</v>
      </c>
      <c r="B51" s="85" t="s">
        <v>78</v>
      </c>
      <c r="C51" s="85"/>
      <c r="D51" s="85"/>
      <c r="E51" s="85"/>
      <c r="F51" s="85"/>
      <c r="G51" s="85"/>
      <c r="H51" s="85"/>
      <c r="I51" s="85"/>
      <c r="J51" s="86"/>
    </row>
    <row r="52" spans="1:11" ht="79.150000000000006" customHeight="1">
      <c r="A52" s="13" t="s">
        <v>30</v>
      </c>
      <c r="B52" s="87" t="s">
        <v>79</v>
      </c>
      <c r="C52" s="87"/>
      <c r="D52" s="87"/>
      <c r="E52" s="87"/>
      <c r="F52" s="87"/>
      <c r="G52" s="87"/>
      <c r="H52" s="87"/>
      <c r="I52" s="87"/>
      <c r="J52" s="88"/>
    </row>
    <row r="53" spans="1:11" ht="28.5" customHeight="1">
      <c r="A53" s="13" t="s">
        <v>32</v>
      </c>
      <c r="B53" s="87" t="s">
        <v>80</v>
      </c>
      <c r="C53" s="87"/>
      <c r="D53" s="87"/>
      <c r="E53" s="87"/>
      <c r="F53" s="87"/>
      <c r="G53" s="87"/>
      <c r="H53" s="87"/>
      <c r="I53" s="87"/>
      <c r="J53" s="88"/>
    </row>
    <row r="54" spans="1:11" ht="69" customHeight="1">
      <c r="A54" s="13" t="s">
        <v>34</v>
      </c>
      <c r="B54" s="87" t="s">
        <v>81</v>
      </c>
      <c r="C54" s="87"/>
      <c r="D54" s="87"/>
      <c r="E54" s="87"/>
      <c r="F54" s="87"/>
      <c r="G54" s="87"/>
      <c r="H54" s="87"/>
      <c r="I54" s="87"/>
      <c r="J54" s="88"/>
    </row>
    <row r="55" spans="1:11" ht="15.75">
      <c r="A55" s="69" t="s">
        <v>36</v>
      </c>
      <c r="B55" s="70"/>
      <c r="C55" s="70"/>
      <c r="D55" s="70"/>
      <c r="E55" s="70"/>
      <c r="F55" s="70"/>
      <c r="G55" s="70"/>
      <c r="H55" s="70"/>
      <c r="I55" s="70"/>
      <c r="J55" s="71"/>
    </row>
    <row r="56" spans="1:11" ht="15.75">
      <c r="A56" s="82" t="s">
        <v>37</v>
      </c>
      <c r="B56" s="83"/>
      <c r="C56" s="83"/>
      <c r="D56" s="83"/>
      <c r="E56" s="83"/>
      <c r="F56" s="83"/>
      <c r="G56" s="83"/>
      <c r="H56" s="83"/>
      <c r="I56" s="83"/>
      <c r="J56" s="84"/>
    </row>
    <row r="57" spans="1:11">
      <c r="A57" s="92" t="s">
        <v>38</v>
      </c>
      <c r="B57" s="93"/>
      <c r="C57" s="94" t="s">
        <v>39</v>
      </c>
      <c r="D57" s="95"/>
      <c r="E57" s="95"/>
      <c r="F57" s="95" t="s">
        <v>40</v>
      </c>
      <c r="G57" s="95"/>
      <c r="H57" s="93"/>
      <c r="I57" s="94" t="s">
        <v>41</v>
      </c>
      <c r="J57" s="96"/>
    </row>
    <row r="58" spans="1:11">
      <c r="A58" s="97">
        <v>226899050</v>
      </c>
      <c r="B58" s="98"/>
      <c r="C58" s="109">
        <v>232054040</v>
      </c>
      <c r="D58" s="110"/>
      <c r="E58" s="111"/>
      <c r="F58" s="99">
        <v>76288196.409999996</v>
      </c>
      <c r="G58" s="100"/>
      <c r="H58" s="101"/>
      <c r="I58" s="102">
        <f>IF(F58&gt;0,F58/C58,0)</f>
        <v>0.32875185629174997</v>
      </c>
      <c r="J58" s="103"/>
      <c r="K58" s="36"/>
    </row>
    <row r="59" spans="1:11" ht="15.75">
      <c r="A59" s="82" t="s">
        <v>42</v>
      </c>
      <c r="B59" s="83"/>
      <c r="C59" s="83"/>
      <c r="D59" s="83"/>
      <c r="E59" s="83"/>
      <c r="F59" s="83"/>
      <c r="G59" s="83"/>
      <c r="H59" s="83"/>
      <c r="I59" s="83"/>
      <c r="J59" s="84"/>
    </row>
    <row r="60" spans="1:11">
      <c r="A60" s="14"/>
      <c r="B60"/>
      <c r="C60" s="89" t="s">
        <v>43</v>
      </c>
      <c r="D60" s="90"/>
      <c r="E60" s="89" t="s">
        <v>44</v>
      </c>
      <c r="F60" s="90"/>
      <c r="G60" s="89" t="s">
        <v>45</v>
      </c>
      <c r="H60" s="89"/>
      <c r="I60" s="89" t="s">
        <v>46</v>
      </c>
      <c r="J60" s="91"/>
    </row>
    <row r="61" spans="1:11" ht="38.25">
      <c r="A61" s="15" t="s">
        <v>47</v>
      </c>
      <c r="B61" s="16" t="s">
        <v>48</v>
      </c>
      <c r="C61" s="16" t="s">
        <v>49</v>
      </c>
      <c r="D61" s="16" t="s">
        <v>50</v>
      </c>
      <c r="E61" s="16" t="s">
        <v>51</v>
      </c>
      <c r="F61" s="16" t="s">
        <v>52</v>
      </c>
      <c r="G61" s="16" t="s">
        <v>53</v>
      </c>
      <c r="H61" s="16" t="s">
        <v>54</v>
      </c>
      <c r="I61" s="16" t="s">
        <v>55</v>
      </c>
      <c r="J61" s="17" t="s">
        <v>56</v>
      </c>
    </row>
    <row r="62" spans="1:11" ht="72">
      <c r="A62" s="18" t="s">
        <v>82</v>
      </c>
      <c r="B62" s="19"/>
      <c r="C62" s="63">
        <v>417</v>
      </c>
      <c r="D62" s="20">
        <v>29971614.829999998</v>
      </c>
      <c r="E62" s="29">
        <v>92</v>
      </c>
      <c r="F62" s="22">
        <v>8116755.5099999998</v>
      </c>
      <c r="G62" s="23">
        <v>78</v>
      </c>
      <c r="H62" s="22">
        <v>8116994.9100000001</v>
      </c>
      <c r="I62" s="47">
        <f>IF(G62&gt;0,G62/E62,0)</f>
        <v>0.84782608695652173</v>
      </c>
      <c r="J62" s="31">
        <f>IF(H62&gt;0,H62/Tabla13[[#This Row],[Financiera
(D)]],0)</f>
        <v>1.0000294945436887</v>
      </c>
    </row>
    <row r="63" spans="1:11" ht="72">
      <c r="A63" s="26" t="s">
        <v>83</v>
      </c>
      <c r="B63" s="27"/>
      <c r="C63" s="28">
        <v>12000</v>
      </c>
      <c r="D63" s="30">
        <v>48929716.759999998</v>
      </c>
      <c r="E63" s="29">
        <v>1200</v>
      </c>
      <c r="F63" s="30">
        <v>48645608.880000003</v>
      </c>
      <c r="G63" s="29">
        <v>3013</v>
      </c>
      <c r="H63" s="30">
        <v>48929716.759999998</v>
      </c>
      <c r="I63" s="38">
        <f>IF(G63&gt;0,G63/E63,0)</f>
        <v>2.5108333333333333</v>
      </c>
      <c r="J63" s="31">
        <f>IF(H63&gt;0,H63/D63,0)</f>
        <v>1</v>
      </c>
    </row>
    <row r="64" spans="1:11" ht="60">
      <c r="A64" s="39" t="s">
        <v>84</v>
      </c>
      <c r="B64" s="27"/>
      <c r="C64" s="28">
        <v>189</v>
      </c>
      <c r="D64" s="30">
        <v>550000</v>
      </c>
      <c r="E64" s="29">
        <v>19</v>
      </c>
      <c r="F64" s="30">
        <v>137500</v>
      </c>
      <c r="G64" s="29">
        <v>44</v>
      </c>
      <c r="H64" s="30">
        <v>137500</v>
      </c>
      <c r="I64" s="38">
        <f>IF(G64&gt;0,G64/E64,0)</f>
        <v>2.3157894736842106</v>
      </c>
      <c r="J64" s="25">
        <f>IF(H64&gt;0,H64/F64,0)</f>
        <v>1</v>
      </c>
    </row>
    <row r="65" spans="1:10" ht="72">
      <c r="A65" s="26" t="s">
        <v>85</v>
      </c>
      <c r="B65" s="27"/>
      <c r="C65" s="28">
        <v>3</v>
      </c>
      <c r="D65" s="30">
        <v>10</v>
      </c>
      <c r="E65" s="29">
        <v>0</v>
      </c>
      <c r="F65" s="30">
        <v>0</v>
      </c>
      <c r="G65" s="29">
        <v>0</v>
      </c>
      <c r="H65" s="30">
        <v>0</v>
      </c>
      <c r="I65" s="38">
        <f t="shared" ref="I65" si="2">IF(G65&gt;0,G65/C65,0)</f>
        <v>0</v>
      </c>
      <c r="J65" s="31">
        <f>IF(H65&gt;0,H65/F65,0)</f>
        <v>0</v>
      </c>
    </row>
    <row r="66" spans="1:10" ht="15.75">
      <c r="A66" s="69" t="s">
        <v>60</v>
      </c>
      <c r="B66" s="70"/>
      <c r="C66" s="70"/>
      <c r="D66" s="70"/>
      <c r="E66" s="70"/>
      <c r="F66" s="70"/>
      <c r="G66" s="70"/>
      <c r="H66" s="70"/>
      <c r="I66" s="70"/>
      <c r="J66" s="71"/>
    </row>
    <row r="67" spans="1:10" ht="15.75">
      <c r="A67" s="82" t="s">
        <v>61</v>
      </c>
      <c r="B67" s="83"/>
      <c r="C67" s="83"/>
      <c r="D67" s="83"/>
      <c r="E67" s="83"/>
      <c r="F67" s="83"/>
      <c r="G67" s="83"/>
      <c r="H67" s="83"/>
      <c r="I67" s="83"/>
      <c r="J67" s="84"/>
    </row>
    <row r="68" spans="1:10" ht="27" customHeight="1">
      <c r="A68" s="32" t="s">
        <v>62</v>
      </c>
      <c r="B68" s="85" t="s">
        <v>82</v>
      </c>
      <c r="C68" s="85"/>
      <c r="D68" s="85"/>
      <c r="E68" s="85"/>
      <c r="F68" s="85"/>
      <c r="G68" s="85"/>
      <c r="H68" s="85"/>
      <c r="I68" s="85"/>
      <c r="J68" s="86"/>
    </row>
    <row r="69" spans="1:10" ht="34.15" customHeight="1">
      <c r="A69" s="32" t="s">
        <v>63</v>
      </c>
      <c r="B69" s="87" t="s">
        <v>86</v>
      </c>
      <c r="C69" s="87"/>
      <c r="D69" s="87"/>
      <c r="E69" s="87"/>
      <c r="F69" s="87"/>
      <c r="G69" s="87"/>
      <c r="H69" s="87"/>
      <c r="I69" s="87"/>
      <c r="J69" s="88"/>
    </row>
    <row r="70" spans="1:10" ht="45.75" customHeight="1">
      <c r="A70" s="32" t="s">
        <v>65</v>
      </c>
      <c r="B70" s="67" t="s">
        <v>87</v>
      </c>
      <c r="C70" s="67"/>
      <c r="D70" s="67"/>
      <c r="E70" s="67"/>
      <c r="F70" s="67"/>
      <c r="G70" s="67"/>
      <c r="H70" s="67"/>
      <c r="I70" s="67"/>
      <c r="J70" s="68"/>
    </row>
    <row r="71" spans="1:10" ht="30">
      <c r="A71" s="32" t="s">
        <v>67</v>
      </c>
      <c r="B71" s="67" t="s">
        <v>88</v>
      </c>
      <c r="C71" s="67"/>
      <c r="D71" s="67"/>
      <c r="E71" s="67"/>
      <c r="F71" s="67"/>
      <c r="G71" s="67"/>
      <c r="H71" s="67"/>
      <c r="I71" s="67"/>
      <c r="J71" s="68"/>
    </row>
    <row r="72" spans="1:10">
      <c r="A72" s="32" t="s">
        <v>62</v>
      </c>
      <c r="B72" s="80" t="s">
        <v>83</v>
      </c>
      <c r="C72" s="80"/>
      <c r="D72" s="80"/>
      <c r="E72" s="80"/>
      <c r="F72" s="80"/>
      <c r="G72" s="80"/>
      <c r="H72" s="80"/>
      <c r="I72" s="80"/>
      <c r="J72" s="81"/>
    </row>
    <row r="73" spans="1:10" ht="30">
      <c r="A73" s="32" t="s">
        <v>63</v>
      </c>
      <c r="B73" s="87" t="s">
        <v>89</v>
      </c>
      <c r="C73" s="87"/>
      <c r="D73" s="87"/>
      <c r="E73" s="87"/>
      <c r="F73" s="87"/>
      <c r="G73" s="87"/>
      <c r="H73" s="87"/>
      <c r="I73" s="87"/>
      <c r="J73" s="88"/>
    </row>
    <row r="74" spans="1:10">
      <c r="A74" s="32" t="s">
        <v>65</v>
      </c>
      <c r="B74" s="87" t="s">
        <v>90</v>
      </c>
      <c r="C74" s="87"/>
      <c r="D74" s="87"/>
      <c r="E74" s="87"/>
      <c r="F74" s="87"/>
      <c r="G74" s="87"/>
      <c r="H74" s="87"/>
      <c r="I74" s="87"/>
      <c r="J74" s="88"/>
    </row>
    <row r="75" spans="1:10" ht="30">
      <c r="A75" s="32" t="s">
        <v>67</v>
      </c>
      <c r="B75" s="87" t="s">
        <v>91</v>
      </c>
      <c r="C75" s="87"/>
      <c r="D75" s="87"/>
      <c r="E75" s="87"/>
      <c r="F75" s="87"/>
      <c r="G75" s="87"/>
      <c r="H75" s="87"/>
      <c r="I75" s="87"/>
      <c r="J75" s="88"/>
    </row>
    <row r="76" spans="1:10" ht="23.25" customHeight="1">
      <c r="A76" s="32" t="s">
        <v>62</v>
      </c>
      <c r="B76" s="80" t="s">
        <v>84</v>
      </c>
      <c r="C76" s="80"/>
      <c r="D76" s="80"/>
      <c r="E76" s="80"/>
      <c r="F76" s="80"/>
      <c r="G76" s="80"/>
      <c r="H76" s="80"/>
      <c r="I76" s="80"/>
      <c r="J76" s="81"/>
    </row>
    <row r="77" spans="1:10" ht="25.5" customHeight="1">
      <c r="A77" s="32" t="s">
        <v>63</v>
      </c>
      <c r="B77" s="87" t="s">
        <v>92</v>
      </c>
      <c r="C77" s="87"/>
      <c r="D77" s="87"/>
      <c r="E77" s="87"/>
      <c r="F77" s="87"/>
      <c r="G77" s="87"/>
      <c r="H77" s="87"/>
      <c r="I77" s="87"/>
      <c r="J77" s="88"/>
    </row>
    <row r="78" spans="1:10" ht="36" customHeight="1">
      <c r="A78" s="32" t="s">
        <v>65</v>
      </c>
      <c r="B78" s="67" t="s">
        <v>93</v>
      </c>
      <c r="C78" s="67"/>
      <c r="D78" s="67"/>
      <c r="E78" s="67"/>
      <c r="F78" s="67"/>
      <c r="G78" s="67"/>
      <c r="H78" s="67"/>
      <c r="I78" s="67"/>
      <c r="J78" s="68"/>
    </row>
    <row r="79" spans="1:10" ht="30">
      <c r="A79" s="32" t="s">
        <v>67</v>
      </c>
      <c r="B79" s="67" t="s">
        <v>94</v>
      </c>
      <c r="C79" s="67"/>
      <c r="D79" s="67"/>
      <c r="E79" s="67"/>
      <c r="F79" s="67"/>
      <c r="G79" s="67"/>
      <c r="H79" s="67"/>
      <c r="I79" s="67"/>
      <c r="J79" s="68"/>
    </row>
    <row r="80" spans="1:10" ht="15.75">
      <c r="A80" s="69" t="s">
        <v>75</v>
      </c>
      <c r="B80" s="70"/>
      <c r="C80" s="70"/>
      <c r="D80" s="70"/>
      <c r="E80" s="70"/>
      <c r="F80" s="70"/>
      <c r="G80" s="70"/>
      <c r="H80" s="70"/>
      <c r="I80" s="70"/>
      <c r="J80" s="71"/>
    </row>
    <row r="81" spans="1:10" ht="15.75" customHeight="1">
      <c r="A81" s="72" t="s">
        <v>76</v>
      </c>
      <c r="B81" s="73"/>
      <c r="C81" s="73"/>
      <c r="D81" s="73"/>
      <c r="E81" s="73"/>
      <c r="F81" s="73"/>
      <c r="G81" s="73"/>
      <c r="H81" s="73"/>
      <c r="I81" s="73"/>
      <c r="J81" s="74"/>
    </row>
    <row r="82" spans="1:10" ht="10.5" customHeight="1">
      <c r="A82" s="75"/>
      <c r="B82" s="76"/>
      <c r="C82" s="76"/>
      <c r="D82" s="76"/>
      <c r="E82" s="76"/>
      <c r="F82" s="76"/>
      <c r="G82" s="76"/>
      <c r="H82" s="76"/>
      <c r="I82" s="76"/>
      <c r="J82" s="77"/>
    </row>
    <row r="83" spans="1:10" ht="6" customHeight="1"/>
    <row r="84" spans="1:10" ht="15.75">
      <c r="A84" s="69" t="s">
        <v>27</v>
      </c>
      <c r="B84" s="70"/>
      <c r="C84" s="70"/>
      <c r="D84" s="70"/>
      <c r="E84" s="70"/>
      <c r="F84" s="70"/>
      <c r="G84" s="70"/>
      <c r="H84" s="70"/>
      <c r="I84" s="70"/>
      <c r="J84" s="71"/>
    </row>
    <row r="85" spans="1:10">
      <c r="A85" s="8" t="s">
        <v>28</v>
      </c>
      <c r="B85" s="85" t="s">
        <v>95</v>
      </c>
      <c r="C85" s="85"/>
      <c r="D85" s="85"/>
      <c r="E85" s="85"/>
      <c r="F85" s="85"/>
      <c r="G85" s="85"/>
      <c r="H85" s="85"/>
      <c r="I85" s="85"/>
      <c r="J85" s="86"/>
    </row>
    <row r="86" spans="1:10" ht="54.75" customHeight="1">
      <c r="A86" s="13" t="s">
        <v>30</v>
      </c>
      <c r="B86" s="87" t="s">
        <v>96</v>
      </c>
      <c r="C86" s="87"/>
      <c r="D86" s="87"/>
      <c r="E86" s="87"/>
      <c r="F86" s="87"/>
      <c r="G86" s="87"/>
      <c r="H86" s="87"/>
      <c r="I86" s="87"/>
      <c r="J86" s="88"/>
    </row>
    <row r="87" spans="1:10" ht="57.75" customHeight="1">
      <c r="A87" s="13" t="s">
        <v>32</v>
      </c>
      <c r="B87" s="87" t="s">
        <v>97</v>
      </c>
      <c r="C87" s="87"/>
      <c r="D87" s="87"/>
      <c r="E87" s="87"/>
      <c r="F87" s="87"/>
      <c r="G87" s="87"/>
      <c r="H87" s="87"/>
      <c r="I87" s="87"/>
      <c r="J87" s="88"/>
    </row>
    <row r="88" spans="1:10" ht="51" customHeight="1">
      <c r="A88" s="13" t="s">
        <v>34</v>
      </c>
      <c r="B88" s="87" t="s">
        <v>98</v>
      </c>
      <c r="C88" s="87"/>
      <c r="D88" s="87"/>
      <c r="E88" s="87"/>
      <c r="F88" s="87"/>
      <c r="G88" s="87"/>
      <c r="H88" s="87"/>
      <c r="I88" s="87"/>
      <c r="J88" s="88"/>
    </row>
    <row r="89" spans="1:10" ht="15.75">
      <c r="A89" s="69" t="s">
        <v>36</v>
      </c>
      <c r="B89" s="70"/>
      <c r="C89" s="70"/>
      <c r="D89" s="70"/>
      <c r="E89" s="70"/>
      <c r="F89" s="70"/>
      <c r="G89" s="70"/>
      <c r="H89" s="70"/>
      <c r="I89" s="70"/>
      <c r="J89" s="71"/>
    </row>
    <row r="90" spans="1:10" ht="15.75">
      <c r="A90" s="82" t="s">
        <v>37</v>
      </c>
      <c r="B90" s="83"/>
      <c r="C90" s="83"/>
      <c r="D90" s="83"/>
      <c r="E90" s="83"/>
      <c r="F90" s="83"/>
      <c r="G90" s="83"/>
      <c r="H90" s="83"/>
      <c r="I90" s="83"/>
      <c r="J90" s="84"/>
    </row>
    <row r="91" spans="1:10">
      <c r="A91" s="92" t="s">
        <v>38</v>
      </c>
      <c r="B91" s="93"/>
      <c r="C91" s="94" t="s">
        <v>39</v>
      </c>
      <c r="D91" s="95"/>
      <c r="E91" s="95"/>
      <c r="F91" s="95" t="s">
        <v>40</v>
      </c>
      <c r="G91" s="95"/>
      <c r="H91" s="93"/>
      <c r="I91" s="94" t="s">
        <v>41</v>
      </c>
      <c r="J91" s="96"/>
    </row>
    <row r="92" spans="1:10">
      <c r="A92" s="108">
        <v>318204478</v>
      </c>
      <c r="B92" s="101"/>
      <c r="C92" s="99">
        <v>737503439.78999996</v>
      </c>
      <c r="D92" s="100"/>
      <c r="E92" s="101"/>
      <c r="F92" s="99">
        <v>250302276.65000001</v>
      </c>
      <c r="G92" s="100"/>
      <c r="H92" s="101"/>
      <c r="I92" s="102">
        <f>IF(F92&gt;0,F92/C92,0)</f>
        <v>0.33939133452892395</v>
      </c>
      <c r="J92" s="103"/>
    </row>
    <row r="93" spans="1:10" ht="15.75">
      <c r="A93" s="82" t="s">
        <v>42</v>
      </c>
      <c r="B93" s="83"/>
      <c r="C93" s="83"/>
      <c r="D93" s="83"/>
      <c r="E93" s="83"/>
      <c r="F93" s="83"/>
      <c r="G93" s="83"/>
      <c r="H93" s="83"/>
      <c r="I93" s="83"/>
      <c r="J93" s="84"/>
    </row>
    <row r="94" spans="1:10">
      <c r="A94" s="14"/>
      <c r="B94"/>
      <c r="C94" s="89" t="s">
        <v>43</v>
      </c>
      <c r="D94" s="90"/>
      <c r="E94" s="89" t="s">
        <v>44</v>
      </c>
      <c r="F94" s="90"/>
      <c r="G94" s="89" t="s">
        <v>45</v>
      </c>
      <c r="H94" s="89"/>
      <c r="I94" s="89" t="s">
        <v>46</v>
      </c>
      <c r="J94" s="91"/>
    </row>
    <row r="95" spans="1:10" ht="38.25">
      <c r="A95" s="15" t="s">
        <v>47</v>
      </c>
      <c r="B95" s="16" t="s">
        <v>48</v>
      </c>
      <c r="C95" s="16" t="s">
        <v>49</v>
      </c>
      <c r="D95" s="16" t="s">
        <v>50</v>
      </c>
      <c r="E95" s="16" t="s">
        <v>51</v>
      </c>
      <c r="F95" s="16" t="s">
        <v>52</v>
      </c>
      <c r="G95" s="16" t="s">
        <v>53</v>
      </c>
      <c r="H95" s="16" t="s">
        <v>54</v>
      </c>
      <c r="I95" s="16" t="s">
        <v>55</v>
      </c>
      <c r="J95" s="17" t="s">
        <v>56</v>
      </c>
    </row>
    <row r="96" spans="1:10" ht="48">
      <c r="A96" s="39" t="s">
        <v>99</v>
      </c>
      <c r="B96" s="19"/>
      <c r="C96" s="20">
        <v>6458</v>
      </c>
      <c r="D96" s="22">
        <v>293322463.42000002</v>
      </c>
      <c r="E96" s="20">
        <v>1777</v>
      </c>
      <c r="F96" s="22">
        <v>78645983.739999995</v>
      </c>
      <c r="G96" s="23">
        <v>1783</v>
      </c>
      <c r="H96" s="22">
        <v>176145182.53</v>
      </c>
      <c r="I96" s="37">
        <f t="shared" ref="I96:I98" si="3">IF(G96&gt;0,G96/E96,0)</f>
        <v>1.0033764772087788</v>
      </c>
      <c r="J96" s="25">
        <f t="shared" ref="J96:J98" si="4">IF(H96&gt;0,H96/F96,0)</f>
        <v>2.2397225408525356</v>
      </c>
    </row>
    <row r="97" spans="1:10" ht="48">
      <c r="A97" s="39" t="s">
        <v>100</v>
      </c>
      <c r="B97" s="27"/>
      <c r="C97" s="28">
        <v>10700</v>
      </c>
      <c r="D97" s="30">
        <v>10</v>
      </c>
      <c r="E97" s="28">
        <v>1665</v>
      </c>
      <c r="F97" s="30">
        <v>0</v>
      </c>
      <c r="G97" s="29">
        <v>2190</v>
      </c>
      <c r="H97" s="30">
        <v>0</v>
      </c>
      <c r="I97" s="38">
        <f>IF(G97&gt;0,G97/E97,0)</f>
        <v>1.3153153153153154</v>
      </c>
      <c r="J97" s="25">
        <f t="shared" si="4"/>
        <v>0</v>
      </c>
    </row>
    <row r="98" spans="1:10" ht="96">
      <c r="A98" s="39" t="s">
        <v>101</v>
      </c>
      <c r="B98" s="27"/>
      <c r="C98" s="28">
        <v>400</v>
      </c>
      <c r="D98" s="30">
        <v>10</v>
      </c>
      <c r="E98" s="28">
        <v>80</v>
      </c>
      <c r="F98" s="30">
        <v>0</v>
      </c>
      <c r="G98" s="29">
        <v>113</v>
      </c>
      <c r="H98" s="30">
        <v>0</v>
      </c>
      <c r="I98" s="38">
        <f t="shared" si="3"/>
        <v>1.4125000000000001</v>
      </c>
      <c r="J98" s="25">
        <f t="shared" si="4"/>
        <v>0</v>
      </c>
    </row>
    <row r="99" spans="1:10" ht="15.75">
      <c r="A99" s="69" t="s">
        <v>60</v>
      </c>
      <c r="B99" s="70"/>
      <c r="C99" s="70"/>
      <c r="D99" s="70"/>
      <c r="E99" s="70"/>
      <c r="F99" s="70"/>
      <c r="G99" s="70"/>
      <c r="H99" s="70"/>
      <c r="I99" s="70"/>
      <c r="J99" s="71"/>
    </row>
    <row r="100" spans="1:10" ht="15.75">
      <c r="A100" s="82" t="s">
        <v>61</v>
      </c>
      <c r="B100" s="83"/>
      <c r="C100" s="83"/>
      <c r="D100" s="83"/>
      <c r="E100" s="83"/>
      <c r="F100" s="83"/>
      <c r="G100" s="83"/>
      <c r="H100" s="83"/>
      <c r="I100" s="83"/>
      <c r="J100" s="84"/>
    </row>
    <row r="101" spans="1:10">
      <c r="A101" s="32" t="s">
        <v>62</v>
      </c>
      <c r="B101" s="85" t="s">
        <v>99</v>
      </c>
      <c r="C101" s="85"/>
      <c r="D101" s="85"/>
      <c r="E101" s="85"/>
      <c r="F101" s="85"/>
      <c r="G101" s="85"/>
      <c r="H101" s="85"/>
      <c r="I101" s="85"/>
      <c r="J101" s="86"/>
    </row>
    <row r="102" spans="1:10" ht="30">
      <c r="A102" s="32" t="s">
        <v>63</v>
      </c>
      <c r="B102" s="87" t="s">
        <v>102</v>
      </c>
      <c r="C102" s="87"/>
      <c r="D102" s="87"/>
      <c r="E102" s="87"/>
      <c r="F102" s="87"/>
      <c r="G102" s="87"/>
      <c r="H102" s="87"/>
      <c r="I102" s="87"/>
      <c r="J102" s="88"/>
    </row>
    <row r="103" spans="1:10" ht="26.25" customHeight="1">
      <c r="A103" s="32" t="s">
        <v>65</v>
      </c>
      <c r="B103" s="87" t="s">
        <v>103</v>
      </c>
      <c r="C103" s="87"/>
      <c r="D103" s="87"/>
      <c r="E103" s="87"/>
      <c r="F103" s="87"/>
      <c r="G103" s="87"/>
      <c r="H103" s="87"/>
      <c r="I103" s="87"/>
      <c r="J103" s="88"/>
    </row>
    <row r="104" spans="1:10" ht="80.25" customHeight="1">
      <c r="A104" s="32" t="s">
        <v>67</v>
      </c>
      <c r="B104" s="67" t="s">
        <v>104</v>
      </c>
      <c r="C104" s="67"/>
      <c r="D104" s="67"/>
      <c r="E104" s="67"/>
      <c r="F104" s="67"/>
      <c r="G104" s="67"/>
      <c r="H104" s="67"/>
      <c r="I104" s="67"/>
      <c r="J104" s="68"/>
    </row>
    <row r="105" spans="1:10">
      <c r="A105" s="32" t="s">
        <v>62</v>
      </c>
      <c r="B105" s="85" t="s">
        <v>100</v>
      </c>
      <c r="C105" s="85"/>
      <c r="D105" s="85"/>
      <c r="E105" s="85"/>
      <c r="F105" s="85"/>
      <c r="G105" s="85"/>
      <c r="H105" s="85"/>
      <c r="I105" s="85"/>
      <c r="J105" s="86"/>
    </row>
    <row r="106" spans="1:10" ht="30">
      <c r="A106" s="32" t="s">
        <v>63</v>
      </c>
      <c r="B106" s="67" t="s">
        <v>105</v>
      </c>
      <c r="C106" s="67"/>
      <c r="D106" s="67"/>
      <c r="E106" s="67"/>
      <c r="F106" s="67"/>
      <c r="G106" s="67"/>
      <c r="H106" s="67"/>
      <c r="I106" s="67"/>
      <c r="J106" s="68"/>
    </row>
    <row r="107" spans="1:10" ht="26.25" customHeight="1">
      <c r="A107" s="32" t="s">
        <v>65</v>
      </c>
      <c r="B107" s="67" t="s">
        <v>106</v>
      </c>
      <c r="C107" s="67"/>
      <c r="D107" s="67"/>
      <c r="E107" s="67"/>
      <c r="F107" s="67"/>
      <c r="G107" s="67"/>
      <c r="H107" s="67"/>
      <c r="I107" s="67"/>
      <c r="J107" s="68"/>
    </row>
    <row r="108" spans="1:10" ht="30">
      <c r="A108" s="32" t="s">
        <v>67</v>
      </c>
      <c r="B108" s="87" t="s">
        <v>107</v>
      </c>
      <c r="C108" s="87"/>
      <c r="D108" s="87"/>
      <c r="E108" s="87"/>
      <c r="F108" s="87"/>
      <c r="G108" s="87"/>
      <c r="H108" s="87"/>
      <c r="I108" s="87"/>
      <c r="J108" s="88"/>
    </row>
    <row r="109" spans="1:10" ht="28.5" customHeight="1">
      <c r="A109" s="32" t="s">
        <v>62</v>
      </c>
      <c r="B109" s="85" t="s">
        <v>101</v>
      </c>
      <c r="C109" s="85"/>
      <c r="D109" s="85"/>
      <c r="E109" s="85"/>
      <c r="F109" s="85"/>
      <c r="G109" s="85"/>
      <c r="H109" s="85"/>
      <c r="I109" s="85"/>
      <c r="J109" s="86"/>
    </row>
    <row r="110" spans="1:10" ht="30">
      <c r="A110" s="32" t="s">
        <v>63</v>
      </c>
      <c r="B110" s="87" t="s">
        <v>108</v>
      </c>
      <c r="C110" s="87"/>
      <c r="D110" s="87"/>
      <c r="E110" s="87"/>
      <c r="F110" s="87"/>
      <c r="G110" s="87"/>
      <c r="H110" s="87"/>
      <c r="I110" s="87"/>
      <c r="J110" s="88"/>
    </row>
    <row r="111" spans="1:10">
      <c r="A111" s="32" t="s">
        <v>65</v>
      </c>
      <c r="B111" s="87" t="s">
        <v>109</v>
      </c>
      <c r="C111" s="87"/>
      <c r="D111" s="87"/>
      <c r="E111" s="87"/>
      <c r="F111" s="87"/>
      <c r="G111" s="87"/>
      <c r="H111" s="87"/>
      <c r="I111" s="87"/>
      <c r="J111" s="88"/>
    </row>
    <row r="112" spans="1:10" ht="30">
      <c r="A112" s="32" t="s">
        <v>67</v>
      </c>
      <c r="B112" s="107" t="s">
        <v>110</v>
      </c>
      <c r="C112" s="107"/>
      <c r="D112" s="107"/>
      <c r="E112" s="107"/>
      <c r="F112" s="107"/>
      <c r="G112" s="107"/>
      <c r="H112" s="107"/>
      <c r="I112" s="107"/>
      <c r="J112" s="107"/>
    </row>
    <row r="113" spans="1:10" ht="15.75">
      <c r="A113" s="69" t="s">
        <v>75</v>
      </c>
      <c r="B113" s="70"/>
      <c r="C113" s="70"/>
      <c r="D113" s="70"/>
      <c r="E113" s="70"/>
      <c r="F113" s="70"/>
      <c r="G113" s="70"/>
      <c r="H113" s="70"/>
      <c r="I113" s="70"/>
      <c r="J113" s="71"/>
    </row>
    <row r="114" spans="1:10" ht="15.75">
      <c r="A114" s="72" t="s">
        <v>76</v>
      </c>
      <c r="B114" s="73"/>
      <c r="C114" s="73"/>
      <c r="D114" s="73"/>
      <c r="E114" s="73"/>
      <c r="F114" s="73"/>
      <c r="G114" s="73"/>
      <c r="H114" s="73"/>
      <c r="I114" s="73"/>
      <c r="J114" s="74"/>
    </row>
    <row r="115" spans="1:10">
      <c r="A115" s="104" t="s">
        <v>111</v>
      </c>
      <c r="B115" s="105"/>
      <c r="C115" s="105"/>
      <c r="D115" s="105"/>
      <c r="E115" s="105"/>
      <c r="F115" s="105"/>
      <c r="G115" s="105"/>
      <c r="H115" s="105"/>
      <c r="I115" s="105"/>
      <c r="J115" s="106"/>
    </row>
    <row r="116" spans="1:10" ht="15.75">
      <c r="A116" s="69" t="s">
        <v>27</v>
      </c>
      <c r="B116" s="70"/>
      <c r="C116" s="70"/>
      <c r="D116" s="70"/>
      <c r="E116" s="70"/>
      <c r="F116" s="70"/>
      <c r="G116" s="70"/>
      <c r="H116" s="70"/>
      <c r="I116" s="70"/>
      <c r="J116" s="71"/>
    </row>
    <row r="117" spans="1:10">
      <c r="A117" s="8" t="s">
        <v>28</v>
      </c>
      <c r="B117" s="80" t="s">
        <v>112</v>
      </c>
      <c r="C117" s="80"/>
      <c r="D117" s="80"/>
      <c r="E117" s="80"/>
      <c r="F117" s="80"/>
      <c r="G117" s="80"/>
      <c r="H117" s="80"/>
      <c r="I117" s="80"/>
      <c r="J117" s="81"/>
    </row>
    <row r="118" spans="1:10" ht="49.15" customHeight="1">
      <c r="A118" s="13" t="s">
        <v>30</v>
      </c>
      <c r="B118" s="87" t="s">
        <v>113</v>
      </c>
      <c r="C118" s="87"/>
      <c r="D118" s="87"/>
      <c r="E118" s="87"/>
      <c r="F118" s="87"/>
      <c r="G118" s="87"/>
      <c r="H118" s="87"/>
      <c r="I118" s="87"/>
      <c r="J118" s="88"/>
    </row>
    <row r="119" spans="1:10">
      <c r="A119" s="13" t="s">
        <v>32</v>
      </c>
      <c r="B119" s="67" t="s">
        <v>33</v>
      </c>
      <c r="C119" s="67"/>
      <c r="D119" s="67"/>
      <c r="E119" s="67"/>
      <c r="F119" s="67"/>
      <c r="G119" s="67"/>
      <c r="H119" s="67"/>
      <c r="I119" s="67"/>
      <c r="J119" s="68"/>
    </row>
    <row r="120" spans="1:10" ht="72.599999999999994" customHeight="1">
      <c r="A120" s="13" t="s">
        <v>34</v>
      </c>
      <c r="B120" s="67" t="s">
        <v>114</v>
      </c>
      <c r="C120" s="67"/>
      <c r="D120" s="67"/>
      <c r="E120" s="67"/>
      <c r="F120" s="67"/>
      <c r="G120" s="67"/>
      <c r="H120" s="67"/>
      <c r="I120" s="67"/>
      <c r="J120" s="68"/>
    </row>
    <row r="121" spans="1:10" ht="15.75">
      <c r="A121" s="69" t="s">
        <v>36</v>
      </c>
      <c r="B121" s="70"/>
      <c r="C121" s="70"/>
      <c r="D121" s="70"/>
      <c r="E121" s="70"/>
      <c r="F121" s="70"/>
      <c r="G121" s="70"/>
      <c r="H121" s="70"/>
      <c r="I121" s="70"/>
      <c r="J121" s="71"/>
    </row>
    <row r="122" spans="1:10" ht="15.75">
      <c r="A122" s="82" t="s">
        <v>37</v>
      </c>
      <c r="B122" s="83"/>
      <c r="C122" s="83"/>
      <c r="D122" s="83"/>
      <c r="E122" s="83"/>
      <c r="F122" s="83"/>
      <c r="G122" s="83"/>
      <c r="H122" s="83"/>
      <c r="I122" s="83"/>
      <c r="J122" s="84"/>
    </row>
    <row r="123" spans="1:10" ht="15" customHeight="1">
      <c r="A123" s="92" t="s">
        <v>38</v>
      </c>
      <c r="B123" s="93"/>
      <c r="C123" s="94" t="s">
        <v>39</v>
      </c>
      <c r="D123" s="95"/>
      <c r="E123" s="95"/>
      <c r="F123" s="95" t="s">
        <v>40</v>
      </c>
      <c r="G123" s="95"/>
      <c r="H123" s="93"/>
      <c r="I123" s="94" t="s">
        <v>41</v>
      </c>
      <c r="J123" s="96"/>
    </row>
    <row r="124" spans="1:10" ht="15" customHeight="1">
      <c r="A124" s="97">
        <v>87754340</v>
      </c>
      <c r="B124" s="98"/>
      <c r="C124" s="99">
        <v>87754340</v>
      </c>
      <c r="D124" s="100"/>
      <c r="E124" s="101"/>
      <c r="F124" s="99">
        <v>9076130.2100000009</v>
      </c>
      <c r="G124" s="100"/>
      <c r="H124" s="101"/>
      <c r="I124" s="102">
        <f>IF(F124&gt;0,F124/C124,0)</f>
        <v>0.10342656796233669</v>
      </c>
      <c r="J124" s="103"/>
    </row>
    <row r="125" spans="1:10" ht="15.75">
      <c r="A125" s="82" t="s">
        <v>42</v>
      </c>
      <c r="B125" s="83"/>
      <c r="C125" s="83"/>
      <c r="D125" s="83"/>
      <c r="E125" s="83"/>
      <c r="F125" s="83"/>
      <c r="G125" s="83"/>
      <c r="H125" s="83"/>
      <c r="I125" s="83"/>
      <c r="J125" s="84"/>
    </row>
    <row r="126" spans="1:10">
      <c r="A126" s="14"/>
      <c r="B126"/>
      <c r="C126" s="89" t="s">
        <v>43</v>
      </c>
      <c r="D126" s="90"/>
      <c r="E126" s="89" t="s">
        <v>44</v>
      </c>
      <c r="F126" s="90"/>
      <c r="G126" s="89" t="s">
        <v>45</v>
      </c>
      <c r="H126" s="89"/>
      <c r="I126" s="89" t="s">
        <v>46</v>
      </c>
      <c r="J126" s="91"/>
    </row>
    <row r="127" spans="1:10" ht="38.25">
      <c r="A127" s="15" t="s">
        <v>47</v>
      </c>
      <c r="B127" s="16" t="s">
        <v>48</v>
      </c>
      <c r="C127" s="16" t="s">
        <v>49</v>
      </c>
      <c r="D127" s="16" t="s">
        <v>50</v>
      </c>
      <c r="E127" s="16" t="s">
        <v>51</v>
      </c>
      <c r="F127" s="16" t="s">
        <v>52</v>
      </c>
      <c r="G127" s="16" t="s">
        <v>53</v>
      </c>
      <c r="H127" s="16" t="s">
        <v>54</v>
      </c>
      <c r="I127" s="16" t="s">
        <v>55</v>
      </c>
      <c r="J127" s="17" t="s">
        <v>56</v>
      </c>
    </row>
    <row r="128" spans="1:10" ht="62.25" customHeight="1">
      <c r="A128" s="18" t="s">
        <v>115</v>
      </c>
      <c r="B128" s="19"/>
      <c r="C128" s="20">
        <v>6000</v>
      </c>
      <c r="D128" s="21">
        <v>21922170</v>
      </c>
      <c r="E128" s="20">
        <v>900</v>
      </c>
      <c r="F128" s="22">
        <v>5480542.5</v>
      </c>
      <c r="G128" s="23">
        <v>1768</v>
      </c>
      <c r="H128" s="65">
        <v>500000</v>
      </c>
      <c r="I128" s="24">
        <f>IF(G128&gt;0,G128/E128,0)</f>
        <v>1.9644444444444444</v>
      </c>
      <c r="J128" s="25">
        <f>IF(H128&gt;0,H128/F128,0)</f>
        <v>9.1231844292786704E-2</v>
      </c>
    </row>
    <row r="129" spans="1:10" ht="108">
      <c r="A129" s="26" t="s">
        <v>116</v>
      </c>
      <c r="B129" s="27"/>
      <c r="C129" s="20">
        <v>6000</v>
      </c>
      <c r="D129" s="22">
        <v>900000</v>
      </c>
      <c r="E129" s="28">
        <v>900</v>
      </c>
      <c r="F129" s="22">
        <v>225000</v>
      </c>
      <c r="G129" s="29">
        <v>1768</v>
      </c>
      <c r="H129" s="22">
        <v>225000</v>
      </c>
      <c r="I129" s="24">
        <f>IF(G129&gt;0,G129/E129,0)</f>
        <v>1.9644444444444444</v>
      </c>
      <c r="J129" s="25">
        <f>IF(H129&gt;0,H129/F129,0)</f>
        <v>1</v>
      </c>
    </row>
    <row r="130" spans="1:10" ht="120">
      <c r="A130" s="26" t="s">
        <v>117</v>
      </c>
      <c r="B130" s="27"/>
      <c r="C130" s="28">
        <v>6510</v>
      </c>
      <c r="D130" s="30">
        <v>21622170</v>
      </c>
      <c r="E130" s="28">
        <v>980</v>
      </c>
      <c r="F130" s="30">
        <v>5405542.5</v>
      </c>
      <c r="G130" s="29">
        <v>1799</v>
      </c>
      <c r="H130" s="30">
        <v>972360</v>
      </c>
      <c r="I130" s="24">
        <f t="shared" ref="I130" si="5">IF(G130&gt;0,G130/E130,0)</f>
        <v>1.8357142857142856</v>
      </c>
      <c r="J130" s="31">
        <f>IF(H130&gt;0,H130/F130,0)</f>
        <v>0.17988203774181777</v>
      </c>
    </row>
    <row r="131" spans="1:10" ht="15.75">
      <c r="A131" s="69" t="s">
        <v>60</v>
      </c>
      <c r="B131" s="70"/>
      <c r="C131" s="70"/>
      <c r="D131" s="70"/>
      <c r="E131" s="70"/>
      <c r="F131" s="70"/>
      <c r="G131" s="70"/>
      <c r="H131" s="70"/>
      <c r="I131" s="70"/>
      <c r="J131" s="71"/>
    </row>
    <row r="132" spans="1:10" ht="15.75">
      <c r="A132" s="82" t="s">
        <v>61</v>
      </c>
      <c r="B132" s="83"/>
      <c r="C132" s="83"/>
      <c r="D132" s="83"/>
      <c r="E132" s="83"/>
      <c r="F132" s="83"/>
      <c r="G132" s="83"/>
      <c r="H132" s="83"/>
      <c r="I132" s="83"/>
      <c r="J132" s="84"/>
    </row>
    <row r="133" spans="1:10">
      <c r="A133" s="32" t="s">
        <v>62</v>
      </c>
      <c r="B133" s="85" t="s">
        <v>115</v>
      </c>
      <c r="C133" s="85"/>
      <c r="D133" s="85"/>
      <c r="E133" s="85"/>
      <c r="F133" s="85"/>
      <c r="G133" s="85"/>
      <c r="H133" s="85"/>
      <c r="I133" s="85"/>
      <c r="J133" s="86"/>
    </row>
    <row r="134" spans="1:10" ht="30">
      <c r="A134" s="32" t="s">
        <v>63</v>
      </c>
      <c r="B134" s="87" t="s">
        <v>118</v>
      </c>
      <c r="C134" s="87"/>
      <c r="D134" s="87"/>
      <c r="E134" s="87"/>
      <c r="F134" s="87"/>
      <c r="G134" s="87"/>
      <c r="H134" s="87"/>
      <c r="I134" s="87"/>
      <c r="J134" s="88"/>
    </row>
    <row r="135" spans="1:10" ht="23.25" customHeight="1">
      <c r="A135" s="32" t="s">
        <v>65</v>
      </c>
      <c r="B135" s="87" t="s">
        <v>119</v>
      </c>
      <c r="C135" s="87"/>
      <c r="D135" s="87"/>
      <c r="E135" s="87"/>
      <c r="F135" s="87"/>
      <c r="G135" s="87"/>
      <c r="H135" s="87"/>
      <c r="I135" s="87"/>
      <c r="J135" s="88"/>
    </row>
    <row r="136" spans="1:10" ht="30">
      <c r="A136" s="32" t="s">
        <v>67</v>
      </c>
      <c r="B136" s="67" t="s">
        <v>120</v>
      </c>
      <c r="C136" s="67"/>
      <c r="D136" s="67"/>
      <c r="E136" s="67"/>
      <c r="F136" s="67"/>
      <c r="G136" s="67"/>
      <c r="H136" s="67"/>
      <c r="I136" s="67"/>
      <c r="J136" s="68"/>
    </row>
    <row r="137" spans="1:10" ht="28.5" customHeight="1">
      <c r="A137" s="32" t="s">
        <v>62</v>
      </c>
      <c r="B137" s="80" t="s">
        <v>116</v>
      </c>
      <c r="C137" s="80"/>
      <c r="D137" s="80"/>
      <c r="E137" s="80"/>
      <c r="F137" s="80"/>
      <c r="G137" s="80"/>
      <c r="H137" s="80"/>
      <c r="I137" s="80"/>
      <c r="J137" s="81"/>
    </row>
    <row r="138" spans="1:10" ht="30">
      <c r="A138" s="32" t="s">
        <v>63</v>
      </c>
      <c r="B138" s="67" t="s">
        <v>121</v>
      </c>
      <c r="C138" s="67"/>
      <c r="D138" s="67"/>
      <c r="E138" s="67"/>
      <c r="F138" s="67"/>
      <c r="G138" s="67"/>
      <c r="H138" s="67"/>
      <c r="I138" s="67"/>
      <c r="J138" s="68"/>
    </row>
    <row r="139" spans="1:10" ht="33" customHeight="1">
      <c r="A139" s="32" t="s">
        <v>65</v>
      </c>
      <c r="B139" s="67" t="s">
        <v>122</v>
      </c>
      <c r="C139" s="67"/>
      <c r="D139" s="67"/>
      <c r="E139" s="67"/>
      <c r="F139" s="67"/>
      <c r="G139" s="67"/>
      <c r="H139" s="67"/>
      <c r="I139" s="67"/>
      <c r="J139" s="68"/>
    </row>
    <row r="140" spans="1:10" ht="30" customHeight="1">
      <c r="A140" s="32" t="s">
        <v>67</v>
      </c>
      <c r="B140" s="67" t="s">
        <v>123</v>
      </c>
      <c r="C140" s="67"/>
      <c r="D140" s="67"/>
      <c r="E140" s="67"/>
      <c r="F140" s="67"/>
      <c r="G140" s="67"/>
      <c r="H140" s="67"/>
      <c r="I140" s="67"/>
      <c r="J140" s="68"/>
    </row>
    <row r="141" spans="1:10" ht="33.75" customHeight="1">
      <c r="A141" s="32" t="s">
        <v>62</v>
      </c>
      <c r="B141" s="80" t="s">
        <v>117</v>
      </c>
      <c r="C141" s="80"/>
      <c r="D141" s="80"/>
      <c r="E141" s="80"/>
      <c r="F141" s="80"/>
      <c r="G141" s="80"/>
      <c r="H141" s="80"/>
      <c r="I141" s="80"/>
      <c r="J141" s="81"/>
    </row>
    <row r="142" spans="1:10" ht="36.75" customHeight="1">
      <c r="A142" s="32" t="s">
        <v>63</v>
      </c>
      <c r="B142" s="67" t="s">
        <v>124</v>
      </c>
      <c r="C142" s="67"/>
      <c r="D142" s="67"/>
      <c r="E142" s="67"/>
      <c r="F142" s="67"/>
      <c r="G142" s="67"/>
      <c r="H142" s="67"/>
      <c r="I142" s="67"/>
      <c r="J142" s="68"/>
    </row>
    <row r="143" spans="1:10" ht="36" customHeight="1">
      <c r="A143" s="32" t="s">
        <v>65</v>
      </c>
      <c r="B143" s="67" t="s">
        <v>125</v>
      </c>
      <c r="C143" s="67"/>
      <c r="D143" s="67"/>
      <c r="E143" s="67"/>
      <c r="F143" s="67"/>
      <c r="G143" s="67"/>
      <c r="H143" s="67"/>
      <c r="I143" s="67"/>
      <c r="J143" s="68"/>
    </row>
    <row r="144" spans="1:10" ht="48" customHeight="1">
      <c r="A144" s="32" t="s">
        <v>67</v>
      </c>
      <c r="B144" s="67" t="s">
        <v>126</v>
      </c>
      <c r="C144" s="67"/>
      <c r="D144" s="67"/>
      <c r="E144" s="67"/>
      <c r="F144" s="67"/>
      <c r="G144" s="67"/>
      <c r="H144" s="67"/>
      <c r="I144" s="67"/>
      <c r="J144" s="68"/>
    </row>
    <row r="145" spans="1:10" ht="15.75">
      <c r="A145" s="69" t="s">
        <v>75</v>
      </c>
      <c r="B145" s="70"/>
      <c r="C145" s="70"/>
      <c r="D145" s="70"/>
      <c r="E145" s="70"/>
      <c r="F145" s="70"/>
      <c r="G145" s="70"/>
      <c r="H145" s="70"/>
      <c r="I145" s="70"/>
      <c r="J145" s="71"/>
    </row>
    <row r="146" spans="1:10" ht="15.75">
      <c r="A146" s="72" t="s">
        <v>76</v>
      </c>
      <c r="B146" s="73"/>
      <c r="C146" s="73"/>
      <c r="D146" s="73"/>
      <c r="E146" s="73"/>
      <c r="F146" s="73"/>
      <c r="G146" s="73"/>
      <c r="H146" s="73"/>
      <c r="I146" s="73"/>
      <c r="J146" s="74"/>
    </row>
    <row r="147" spans="1:10">
      <c r="A147" s="75" t="s">
        <v>127</v>
      </c>
      <c r="B147" s="76"/>
      <c r="C147" s="76"/>
      <c r="D147" s="76"/>
      <c r="E147" s="76"/>
      <c r="F147" s="76"/>
      <c r="G147" s="76"/>
      <c r="H147" s="76"/>
      <c r="I147" s="76"/>
      <c r="J147" s="77"/>
    </row>
    <row r="148" spans="1:10">
      <c r="A148" s="78" t="s">
        <v>128</v>
      </c>
      <c r="B148" s="78"/>
      <c r="C148" s="78"/>
      <c r="D148" s="78"/>
      <c r="E148" s="78"/>
      <c r="F148" s="78"/>
      <c r="G148" s="78"/>
      <c r="H148" s="78"/>
      <c r="I148" s="78"/>
      <c r="J148" s="78"/>
    </row>
    <row r="149" spans="1:10" ht="9.75" customHeight="1">
      <c r="A149" s="34"/>
      <c r="B149" s="34"/>
      <c r="C149" s="34"/>
      <c r="D149" s="34"/>
      <c r="E149" s="34"/>
      <c r="F149" s="34"/>
      <c r="G149" s="34"/>
      <c r="H149" s="34"/>
      <c r="I149" s="34"/>
      <c r="J149" s="34"/>
    </row>
    <row r="150" spans="1:10">
      <c r="A150" s="41" t="s">
        <v>129</v>
      </c>
      <c r="B150" s="42" t="s">
        <v>130</v>
      </c>
    </row>
    <row r="151" spans="1:10">
      <c r="A151" s="41" t="s">
        <v>131</v>
      </c>
      <c r="B151" s="43">
        <v>45394</v>
      </c>
    </row>
    <row r="152" spans="1:10">
      <c r="A152" s="41" t="s">
        <v>132</v>
      </c>
      <c r="B152" t="s">
        <v>133</v>
      </c>
      <c r="C152"/>
      <c r="E152"/>
      <c r="F152"/>
      <c r="G152"/>
      <c r="H152"/>
      <c r="I152"/>
      <c r="J152"/>
    </row>
    <row r="153" spans="1:10">
      <c r="A153" s="42"/>
    </row>
    <row r="154" spans="1:10" ht="15.75" customHeight="1">
      <c r="A154" s="79"/>
      <c r="B154" s="79"/>
      <c r="C154" s="79"/>
      <c r="D154" s="79"/>
      <c r="E154" s="79"/>
      <c r="F154" s="79"/>
      <c r="G154" s="79"/>
      <c r="H154" s="79"/>
      <c r="I154" s="79"/>
      <c r="J154" s="79"/>
    </row>
    <row r="155" spans="1:10" ht="15" customHeight="1">
      <c r="A155"/>
      <c r="B155"/>
      <c r="C155" s="116"/>
      <c r="D155" s="116"/>
      <c r="E155" s="116"/>
      <c r="F155" s="116"/>
      <c r="G155" s="116"/>
      <c r="H155" s="116"/>
      <c r="I155"/>
      <c r="J155"/>
    </row>
    <row r="156" spans="1:10" ht="30" customHeight="1">
      <c r="A156" s="115" t="s">
        <v>134</v>
      </c>
      <c r="B156" s="115"/>
      <c r="C156" s="115"/>
      <c r="D156" s="115"/>
      <c r="E156" s="115"/>
      <c r="F156" s="115"/>
      <c r="G156" s="115"/>
      <c r="H156" s="115"/>
      <c r="I156" s="115"/>
      <c r="J156" s="115"/>
    </row>
    <row r="157" spans="1:10">
      <c r="A157"/>
      <c r="B157"/>
      <c r="C157"/>
      <c r="D157"/>
      <c r="E157"/>
      <c r="F157"/>
      <c r="G157"/>
      <c r="H157"/>
      <c r="I157"/>
      <c r="J157"/>
    </row>
    <row r="158" spans="1:10" ht="30" customHeight="1">
      <c r="A158"/>
      <c r="B158"/>
      <c r="C158"/>
      <c r="D158"/>
      <c r="E158"/>
      <c r="F158"/>
      <c r="G158"/>
      <c r="H158"/>
      <c r="I158"/>
      <c r="J158"/>
    </row>
    <row r="159" spans="1:10">
      <c r="A159"/>
      <c r="B159"/>
      <c r="C159"/>
      <c r="D159"/>
      <c r="E159"/>
      <c r="F159"/>
      <c r="G159"/>
      <c r="H159"/>
      <c r="I159"/>
      <c r="J159"/>
    </row>
    <row r="160" spans="1:10" ht="15.75" customHeight="1">
      <c r="A160"/>
      <c r="B160"/>
      <c r="C160"/>
      <c r="D160"/>
      <c r="E160"/>
      <c r="F160"/>
      <c r="G160"/>
      <c r="H160"/>
      <c r="I160"/>
      <c r="J160"/>
    </row>
    <row r="161" customFormat="1" ht="15" customHeight="1"/>
    <row r="162" customFormat="1" ht="15" customHeight="1"/>
    <row r="163" customFormat="1"/>
    <row r="164" customFormat="1"/>
    <row r="165" customFormat="1"/>
    <row r="166" customFormat="1"/>
  </sheetData>
  <mergeCells count="170">
    <mergeCell ref="A156:J156"/>
    <mergeCell ref="C155:H155"/>
    <mergeCell ref="A5:J5"/>
    <mergeCell ref="A6:J6"/>
    <mergeCell ref="A7:J7"/>
    <mergeCell ref="B8:J8"/>
    <mergeCell ref="B9:J9"/>
    <mergeCell ref="B10:J10"/>
    <mergeCell ref="B1:J1"/>
    <mergeCell ref="B2:C2"/>
    <mergeCell ref="D2:H2"/>
    <mergeCell ref="B3:C3"/>
    <mergeCell ref="D3:H3"/>
    <mergeCell ref="A4:J4"/>
    <mergeCell ref="A17:J17"/>
    <mergeCell ref="B18:J18"/>
    <mergeCell ref="B19:J19"/>
    <mergeCell ref="B20:J20"/>
    <mergeCell ref="B21:J21"/>
    <mergeCell ref="A22:J22"/>
    <mergeCell ref="B11:J11"/>
    <mergeCell ref="B12:J12"/>
    <mergeCell ref="A13:J13"/>
    <mergeCell ref="C14:J14"/>
    <mergeCell ref="C15:J15"/>
    <mergeCell ref="C16:J16"/>
    <mergeCell ref="A23:J23"/>
    <mergeCell ref="A24:B24"/>
    <mergeCell ref="C24:E24"/>
    <mergeCell ref="F24:H24"/>
    <mergeCell ref="I24:J24"/>
    <mergeCell ref="A25:B25"/>
    <mergeCell ref="C25:E25"/>
    <mergeCell ref="F25:H25"/>
    <mergeCell ref="I25:J25"/>
    <mergeCell ref="A33:J33"/>
    <mergeCell ref="B34:J34"/>
    <mergeCell ref="B35:J35"/>
    <mergeCell ref="B36:J36"/>
    <mergeCell ref="B37:J37"/>
    <mergeCell ref="B38:J38"/>
    <mergeCell ref="A26:J26"/>
    <mergeCell ref="C27:D27"/>
    <mergeCell ref="E27:F27"/>
    <mergeCell ref="G27:H27"/>
    <mergeCell ref="I27:J27"/>
    <mergeCell ref="A32:J32"/>
    <mergeCell ref="B45:J45"/>
    <mergeCell ref="A46:J46"/>
    <mergeCell ref="A47:J47"/>
    <mergeCell ref="A48:J48"/>
    <mergeCell ref="A50:J50"/>
    <mergeCell ref="B51:J51"/>
    <mergeCell ref="B39:J39"/>
    <mergeCell ref="B40:J40"/>
    <mergeCell ref="B41:J41"/>
    <mergeCell ref="B42:J42"/>
    <mergeCell ref="B43:J43"/>
    <mergeCell ref="B44:J44"/>
    <mergeCell ref="B52:J52"/>
    <mergeCell ref="B53:J53"/>
    <mergeCell ref="B54:J54"/>
    <mergeCell ref="A55:J55"/>
    <mergeCell ref="A56:J56"/>
    <mergeCell ref="A57:B57"/>
    <mergeCell ref="C57:E57"/>
    <mergeCell ref="F57:H57"/>
    <mergeCell ref="I57:J57"/>
    <mergeCell ref="A58:B58"/>
    <mergeCell ref="C58:E58"/>
    <mergeCell ref="F58:H58"/>
    <mergeCell ref="I58:J58"/>
    <mergeCell ref="A59:J59"/>
    <mergeCell ref="C60:D60"/>
    <mergeCell ref="E60:F60"/>
    <mergeCell ref="G60:H60"/>
    <mergeCell ref="I60:J60"/>
    <mergeCell ref="B78:J78"/>
    <mergeCell ref="B79:J79"/>
    <mergeCell ref="B72:J72"/>
    <mergeCell ref="B73:J73"/>
    <mergeCell ref="B74:J74"/>
    <mergeCell ref="B75:J75"/>
    <mergeCell ref="B76:J76"/>
    <mergeCell ref="B77:J77"/>
    <mergeCell ref="A66:J66"/>
    <mergeCell ref="A67:J67"/>
    <mergeCell ref="B68:J68"/>
    <mergeCell ref="B69:J69"/>
    <mergeCell ref="B70:J70"/>
    <mergeCell ref="B71:J71"/>
    <mergeCell ref="B87:J87"/>
    <mergeCell ref="B88:J88"/>
    <mergeCell ref="A89:J89"/>
    <mergeCell ref="A90:J90"/>
    <mergeCell ref="A91:B91"/>
    <mergeCell ref="C91:E91"/>
    <mergeCell ref="F91:H91"/>
    <mergeCell ref="I91:J91"/>
    <mergeCell ref="A80:J80"/>
    <mergeCell ref="A81:J81"/>
    <mergeCell ref="A82:J82"/>
    <mergeCell ref="A84:J84"/>
    <mergeCell ref="B85:J85"/>
    <mergeCell ref="B86:J86"/>
    <mergeCell ref="A99:J99"/>
    <mergeCell ref="A100:J100"/>
    <mergeCell ref="B101:J101"/>
    <mergeCell ref="B102:J102"/>
    <mergeCell ref="B103:J103"/>
    <mergeCell ref="B104:J104"/>
    <mergeCell ref="A92:B92"/>
    <mergeCell ref="C92:E92"/>
    <mergeCell ref="F92:H92"/>
    <mergeCell ref="I92:J92"/>
    <mergeCell ref="A93:J93"/>
    <mergeCell ref="C94:D94"/>
    <mergeCell ref="E94:F94"/>
    <mergeCell ref="G94:H94"/>
    <mergeCell ref="I94:J94"/>
    <mergeCell ref="B111:J111"/>
    <mergeCell ref="A113:J113"/>
    <mergeCell ref="A114:J114"/>
    <mergeCell ref="A115:J115"/>
    <mergeCell ref="A116:J116"/>
    <mergeCell ref="B105:J105"/>
    <mergeCell ref="B106:J106"/>
    <mergeCell ref="B107:J107"/>
    <mergeCell ref="B108:J108"/>
    <mergeCell ref="B109:J109"/>
    <mergeCell ref="B110:J110"/>
    <mergeCell ref="B112:J112"/>
    <mergeCell ref="A123:B123"/>
    <mergeCell ref="C123:E123"/>
    <mergeCell ref="F123:H123"/>
    <mergeCell ref="I123:J123"/>
    <mergeCell ref="A124:B124"/>
    <mergeCell ref="C124:E124"/>
    <mergeCell ref="F124:H124"/>
    <mergeCell ref="I124:J124"/>
    <mergeCell ref="B117:J117"/>
    <mergeCell ref="B118:J118"/>
    <mergeCell ref="B119:J119"/>
    <mergeCell ref="B120:J120"/>
    <mergeCell ref="A121:J121"/>
    <mergeCell ref="A122:J122"/>
    <mergeCell ref="A132:J132"/>
    <mergeCell ref="B133:J133"/>
    <mergeCell ref="B134:J134"/>
    <mergeCell ref="B135:J135"/>
    <mergeCell ref="B136:J136"/>
    <mergeCell ref="B137:J137"/>
    <mergeCell ref="A125:J125"/>
    <mergeCell ref="C126:D126"/>
    <mergeCell ref="E126:F126"/>
    <mergeCell ref="G126:H126"/>
    <mergeCell ref="I126:J126"/>
    <mergeCell ref="A131:J131"/>
    <mergeCell ref="B144:J144"/>
    <mergeCell ref="A145:J145"/>
    <mergeCell ref="A146:J146"/>
    <mergeCell ref="A147:J147"/>
    <mergeCell ref="A148:J148"/>
    <mergeCell ref="A154:J154"/>
    <mergeCell ref="B138:J138"/>
    <mergeCell ref="B139:J139"/>
    <mergeCell ref="B140:J140"/>
    <mergeCell ref="B141:J141"/>
    <mergeCell ref="B142:J142"/>
    <mergeCell ref="B143:J143"/>
  </mergeCells>
  <dataValidations count="16">
    <dataValidation allowBlank="1" sqref="A8"/>
    <dataValidation allowBlank="1" showInputMessage="1" prompt="Nombre del capítulo" sqref="B8:J10"/>
    <dataValidation allowBlank="1" showInputMessage="1" showErrorMessage="1" prompt="¿A quién va dirigido el programa?, ¿qué característica tiene esta población que requiere ser beneficiada?" sqref="B20:J20 B53:J53 B87:J87 B119:J119"/>
    <dataValidation allowBlank="1" showInputMessage="1" showErrorMessage="1" prompt="Nombre del producto" sqref="B34:J34 B68:J68 B101:J101 B72:J77 B42:J42 B38:J38 B105:J105 B109:J109 B133:J133 B141:J141 B137:J137"/>
    <dataValidation allowBlank="1" showInputMessage="1" showErrorMessage="1" prompt="¿En qué consiste el producto? su objetivo" sqref="B35:J35 B69:J69 B102:J103 B43:J44 B39:J40 B106:J107 B110:J111 B134:J135 B138:J139 B142:B143"/>
    <dataValidation allowBlank="1" showInputMessage="1" showErrorMessage="1" prompt="1. Describir lo plasmado en el presupuesto_x000a_2. Describir lo alcanzado en términos financieros y de producción " sqref="B70:J70 B36:J36 B78:J78"/>
    <dataValidation allowBlank="1" showInputMessage="1" showErrorMessage="1" prompt="De existir desvío, explicar razones." sqref="B71:J71 B140:J140 B37:J37 B45:J45 B79:J79 B104:J104 B144:J144 B108:J108 B41:J41 B136:J136"/>
    <dataValidation allowBlank="1" showInputMessage="1" showErrorMessage="1" prompt="Oportunidades de mejora identificadas" sqref="A48:J49 A82:J82 A115:J115 A147:J147 A149:J149"/>
    <dataValidation allowBlank="1" showInputMessage="1" showErrorMessage="1" prompt="Presupuesto del programa" sqref="A25:C25 A58:C58 A92:C92 F92 F25 F58 A124:C124 F124"/>
    <dataValidation allowBlank="1" showInputMessage="1" showErrorMessage="1" prompt="¿En qué consiste el programa?" sqref="B19:J19 B52:J52 B86:J86 B118:J118"/>
    <dataValidation allowBlank="1" showInputMessage="1" showErrorMessage="1" prompt="Nombre de cada producto" sqref="A95 A28:A31 A61:A65 A127:A130"/>
    <dataValidation allowBlank="1" showInputMessage="1" showErrorMessage="1" prompt="Nombre del indicador" sqref="B28:B31 B61:B65 B95:B98 B127:B130"/>
    <dataValidation allowBlank="1" showInputMessage="1" showErrorMessage="1" prompt="Meta anual del indicador" sqref="E95 E61 E28 C28:C31 C95:C98 E127 C127:C130 D62 C61 C63:C65"/>
    <dataValidation allowBlank="1" showInputMessage="1" showErrorMessage="1" prompt="Monto presupuestado para el producto" sqref="F95 F61 F28 D28 E29:F31 D30:D31 E62:F65 D61:D65 E96:F98 D95:D98 F127 D127 E128:F130 D129:D130"/>
    <dataValidation allowBlank="1" showInputMessage="1" showErrorMessage="1" prompt="Meta alcanzada en el trimestre" sqref="G28:G31 G61:G65 G95:G98 G127:G130"/>
    <dataValidation allowBlank="1" showInputMessage="1" showErrorMessage="1" prompt="Monto ejecutado en el trimestre" sqref="H28:H31 H61:H65 H95:H98 H127:H130"/>
  </dataValidations>
  <pageMargins left="0.7" right="0.7" top="0.75" bottom="0.75" header="0.3" footer="0.3"/>
  <pageSetup paperSize="9" scale="57" fitToHeight="0" orientation="portrait" r:id="rId1"/>
  <drawing r:id="rId2"/>
  <tableParts count="4">
    <tablePart r:id="rId3"/>
    <tablePart r:id="rId4"/>
    <tablePart r:id="rId5"/>
    <tablePart r:id="rId6"/>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69"/>
  <sheetViews>
    <sheetView tabSelected="1" workbookViewId="0">
      <selection activeCell="K6" sqref="K6"/>
    </sheetView>
  </sheetViews>
  <sheetFormatPr baseColWidth="10" defaultColWidth="11.42578125" defaultRowHeight="15"/>
  <cols>
    <col min="1" max="1" width="23" style="40" customWidth="1"/>
    <col min="2" max="2" width="12.7109375" style="40" customWidth="1"/>
    <col min="3" max="3" width="13.7109375" style="40" bestFit="1" customWidth="1"/>
    <col min="4" max="9" width="12.7109375" style="40" customWidth="1"/>
    <col min="10" max="10" width="25.85546875" style="40" customWidth="1"/>
    <col min="11" max="11" width="14.140625" bestFit="1" customWidth="1"/>
  </cols>
  <sheetData>
    <row r="1" spans="1:10" ht="21.75" thickBot="1">
      <c r="A1" s="1"/>
      <c r="B1" s="123" t="s">
        <v>0</v>
      </c>
      <c r="C1" s="124"/>
      <c r="D1" s="124"/>
      <c r="E1" s="124"/>
      <c r="F1" s="124"/>
      <c r="G1" s="124"/>
      <c r="H1" s="124"/>
      <c r="I1" s="124"/>
      <c r="J1" s="125"/>
    </row>
    <row r="2" spans="1:10" ht="21.75" thickBot="1">
      <c r="A2" s="2"/>
      <c r="B2" s="126" t="s">
        <v>1</v>
      </c>
      <c r="C2" s="127"/>
      <c r="D2" s="126" t="s">
        <v>2</v>
      </c>
      <c r="E2" s="127"/>
      <c r="F2" s="127"/>
      <c r="G2" s="127"/>
      <c r="H2" s="128"/>
      <c r="I2" s="3" t="s">
        <v>3</v>
      </c>
      <c r="J2" s="4" t="s">
        <v>4</v>
      </c>
    </row>
    <row r="3" spans="1:10" ht="21.75" thickBot="1">
      <c r="A3" s="5"/>
      <c r="B3" s="129" t="s">
        <v>5</v>
      </c>
      <c r="C3" s="130"/>
      <c r="D3" s="129" t="s">
        <v>135</v>
      </c>
      <c r="E3" s="130"/>
      <c r="F3" s="130"/>
      <c r="G3" s="130"/>
      <c r="H3" s="131"/>
      <c r="I3" s="6">
        <v>44470</v>
      </c>
      <c r="J3" s="7">
        <v>1</v>
      </c>
    </row>
    <row r="4" spans="1:10">
      <c r="A4" s="132"/>
      <c r="B4" s="133"/>
      <c r="C4" s="133"/>
      <c r="D4" s="134"/>
      <c r="E4" s="134"/>
      <c r="F4" s="134"/>
      <c r="G4" s="134"/>
      <c r="H4" s="134"/>
      <c r="I4" s="133"/>
      <c r="J4" s="135"/>
    </row>
    <row r="5" spans="1:10" ht="3" customHeight="1">
      <c r="A5" s="117"/>
      <c r="B5" s="118"/>
      <c r="C5" s="118"/>
      <c r="D5" s="118"/>
      <c r="E5" s="118"/>
      <c r="F5" s="118"/>
      <c r="G5" s="118"/>
      <c r="H5" s="118"/>
      <c r="I5" s="118"/>
      <c r="J5" s="119"/>
    </row>
    <row r="6" spans="1:10" ht="15.75">
      <c r="A6" s="69" t="s">
        <v>7</v>
      </c>
      <c r="B6" s="70"/>
      <c r="C6" s="70"/>
      <c r="D6" s="70"/>
      <c r="E6" s="70"/>
      <c r="F6" s="70"/>
      <c r="G6" s="70"/>
      <c r="H6" s="70"/>
      <c r="I6" s="70"/>
      <c r="J6" s="71"/>
    </row>
    <row r="7" spans="1:10" ht="15.75">
      <c r="A7" s="82" t="s">
        <v>8</v>
      </c>
      <c r="B7" s="83"/>
      <c r="C7" s="83"/>
      <c r="D7" s="83"/>
      <c r="E7" s="83"/>
      <c r="F7" s="83"/>
      <c r="G7" s="83"/>
      <c r="H7" s="83"/>
      <c r="I7" s="83"/>
      <c r="J7" s="84"/>
    </row>
    <row r="8" spans="1:10">
      <c r="A8" s="8" t="s">
        <v>9</v>
      </c>
      <c r="B8" s="120" t="s">
        <v>10</v>
      </c>
      <c r="C8" s="121"/>
      <c r="D8" s="121"/>
      <c r="E8" s="121"/>
      <c r="F8" s="121"/>
      <c r="G8" s="121"/>
      <c r="H8" s="121"/>
      <c r="I8" s="121"/>
      <c r="J8" s="122"/>
    </row>
    <row r="9" spans="1:10" ht="15" customHeight="1">
      <c r="A9" s="9" t="s">
        <v>11</v>
      </c>
      <c r="B9" s="120" t="s">
        <v>12</v>
      </c>
      <c r="C9" s="121"/>
      <c r="D9" s="121"/>
      <c r="E9" s="121"/>
      <c r="F9" s="121"/>
      <c r="G9" s="121"/>
      <c r="H9" s="121"/>
      <c r="I9" s="121"/>
      <c r="J9" s="122"/>
    </row>
    <row r="10" spans="1:10">
      <c r="A10" s="9" t="s">
        <v>13</v>
      </c>
      <c r="B10" s="120" t="s">
        <v>14</v>
      </c>
      <c r="C10" s="121"/>
      <c r="D10" s="121"/>
      <c r="E10" s="121"/>
      <c r="F10" s="121"/>
      <c r="G10" s="121"/>
      <c r="H10" s="121"/>
      <c r="I10" s="121"/>
      <c r="J10" s="122"/>
    </row>
    <row r="11" spans="1:10" ht="31.5" customHeight="1">
      <c r="A11" s="8" t="s">
        <v>15</v>
      </c>
      <c r="B11" s="87" t="s">
        <v>136</v>
      </c>
      <c r="C11" s="87"/>
      <c r="D11" s="87"/>
      <c r="E11" s="87"/>
      <c r="F11" s="87"/>
      <c r="G11" s="87"/>
      <c r="H11" s="87"/>
      <c r="I11" s="87"/>
      <c r="J11" s="88"/>
    </row>
    <row r="12" spans="1:10" ht="30.75" customHeight="1">
      <c r="A12" s="8" t="s">
        <v>17</v>
      </c>
      <c r="B12" s="87" t="s">
        <v>137</v>
      </c>
      <c r="C12" s="87"/>
      <c r="D12" s="87"/>
      <c r="E12" s="87"/>
      <c r="F12" s="87"/>
      <c r="G12" s="87"/>
      <c r="H12" s="87"/>
      <c r="I12" s="87"/>
      <c r="J12" s="88"/>
    </row>
    <row r="13" spans="1:10" ht="15.75">
      <c r="A13" s="69" t="s">
        <v>19</v>
      </c>
      <c r="B13" s="70"/>
      <c r="C13" s="70"/>
      <c r="D13" s="70"/>
      <c r="E13" s="70"/>
      <c r="F13" s="70"/>
      <c r="G13" s="70"/>
      <c r="H13" s="70"/>
      <c r="I13" s="70"/>
      <c r="J13" s="71"/>
    </row>
    <row r="14" spans="1:10" ht="51" customHeight="1">
      <c r="A14" s="8" t="s">
        <v>20</v>
      </c>
      <c r="B14" s="10">
        <v>2</v>
      </c>
      <c r="C14" s="114" t="s">
        <v>21</v>
      </c>
      <c r="D14" s="114"/>
      <c r="E14" s="114"/>
      <c r="F14" s="114"/>
      <c r="G14" s="114"/>
      <c r="H14" s="114"/>
      <c r="I14" s="114"/>
      <c r="J14" s="114"/>
    </row>
    <row r="15" spans="1:10" ht="48" customHeight="1">
      <c r="A15" s="8" t="s">
        <v>22</v>
      </c>
      <c r="B15" s="11">
        <v>2.2999999999999998</v>
      </c>
      <c r="C15" s="114" t="s">
        <v>23</v>
      </c>
      <c r="D15" s="114"/>
      <c r="E15" s="114"/>
      <c r="F15" s="114"/>
      <c r="G15" s="114"/>
      <c r="H15" s="114"/>
      <c r="I15" s="114"/>
      <c r="J15" s="114"/>
    </row>
    <row r="16" spans="1:10" ht="28.5" customHeight="1">
      <c r="A16" s="8" t="s">
        <v>24</v>
      </c>
      <c r="B16" s="12" t="s">
        <v>25</v>
      </c>
      <c r="C16" s="114" t="s">
        <v>26</v>
      </c>
      <c r="D16" s="114"/>
      <c r="E16" s="114"/>
      <c r="F16" s="114"/>
      <c r="G16" s="114"/>
      <c r="H16" s="114"/>
      <c r="I16" s="114"/>
      <c r="J16" s="114"/>
    </row>
    <row r="17" spans="1:10" ht="15.75">
      <c r="A17" s="69" t="s">
        <v>27</v>
      </c>
      <c r="B17" s="70"/>
      <c r="C17" s="70"/>
      <c r="D17" s="70"/>
      <c r="E17" s="70"/>
      <c r="F17" s="70"/>
      <c r="G17" s="70"/>
      <c r="H17" s="70"/>
      <c r="I17" s="70"/>
      <c r="J17" s="71"/>
    </row>
    <row r="18" spans="1:10">
      <c r="A18" s="8" t="s">
        <v>28</v>
      </c>
      <c r="B18" s="85" t="s">
        <v>29</v>
      </c>
      <c r="C18" s="85"/>
      <c r="D18" s="85"/>
      <c r="E18" s="85"/>
      <c r="F18" s="85"/>
      <c r="G18" s="85"/>
      <c r="H18" s="85"/>
      <c r="I18" s="85"/>
      <c r="J18" s="86"/>
    </row>
    <row r="19" spans="1:10" ht="49.15" customHeight="1">
      <c r="A19" s="13" t="s">
        <v>30</v>
      </c>
      <c r="B19" s="87" t="s">
        <v>138</v>
      </c>
      <c r="C19" s="87"/>
      <c r="D19" s="87"/>
      <c r="E19" s="87"/>
      <c r="F19" s="87"/>
      <c r="G19" s="87"/>
      <c r="H19" s="87"/>
      <c r="I19" s="87"/>
      <c r="J19" s="88"/>
    </row>
    <row r="20" spans="1:10">
      <c r="A20" s="13" t="s">
        <v>32</v>
      </c>
      <c r="B20" s="87" t="s">
        <v>33</v>
      </c>
      <c r="C20" s="87"/>
      <c r="D20" s="87"/>
      <c r="E20" s="87"/>
      <c r="F20" s="87"/>
      <c r="G20" s="87"/>
      <c r="H20" s="87"/>
      <c r="I20" s="87"/>
      <c r="J20" s="88"/>
    </row>
    <row r="21" spans="1:10" ht="72.599999999999994" customHeight="1">
      <c r="A21" s="13" t="s">
        <v>34</v>
      </c>
      <c r="B21" s="87" t="s">
        <v>35</v>
      </c>
      <c r="C21" s="87"/>
      <c r="D21" s="87"/>
      <c r="E21" s="87"/>
      <c r="F21" s="87"/>
      <c r="G21" s="87"/>
      <c r="H21" s="87"/>
      <c r="I21" s="87"/>
      <c r="J21" s="88"/>
    </row>
    <row r="22" spans="1:10" ht="15.75">
      <c r="A22" s="69" t="s">
        <v>36</v>
      </c>
      <c r="B22" s="70"/>
      <c r="C22" s="70"/>
      <c r="D22" s="70"/>
      <c r="E22" s="70"/>
      <c r="F22" s="70"/>
      <c r="G22" s="70"/>
      <c r="H22" s="70"/>
      <c r="I22" s="70"/>
      <c r="J22" s="71"/>
    </row>
    <row r="23" spans="1:10" ht="15.75">
      <c r="A23" s="82" t="s">
        <v>37</v>
      </c>
      <c r="B23" s="83"/>
      <c r="C23" s="83"/>
      <c r="D23" s="83"/>
      <c r="E23" s="83"/>
      <c r="F23" s="83"/>
      <c r="G23" s="83"/>
      <c r="H23" s="83"/>
      <c r="I23" s="83"/>
      <c r="J23" s="84"/>
    </row>
    <row r="24" spans="1:10" ht="15" customHeight="1">
      <c r="A24" s="92" t="s">
        <v>38</v>
      </c>
      <c r="B24" s="93"/>
      <c r="C24" s="94" t="s">
        <v>39</v>
      </c>
      <c r="D24" s="95"/>
      <c r="E24" s="95"/>
      <c r="F24" s="95" t="s">
        <v>40</v>
      </c>
      <c r="G24" s="95"/>
      <c r="H24" s="93"/>
      <c r="I24" s="94" t="s">
        <v>41</v>
      </c>
      <c r="J24" s="96"/>
    </row>
    <row r="25" spans="1:10" ht="15" customHeight="1">
      <c r="A25" s="97">
        <v>14274980</v>
      </c>
      <c r="B25" s="98"/>
      <c r="C25" s="99">
        <v>21474960</v>
      </c>
      <c r="D25" s="100"/>
      <c r="E25" s="101"/>
      <c r="F25" s="99">
        <v>8755900.3200000003</v>
      </c>
      <c r="G25" s="100"/>
      <c r="H25" s="101"/>
      <c r="I25" s="102">
        <f>IF(F25&gt;0,F25/C25,0)</f>
        <v>0.40772603627666826</v>
      </c>
      <c r="J25" s="103"/>
    </row>
    <row r="26" spans="1:10" ht="15.75">
      <c r="A26" s="82" t="s">
        <v>42</v>
      </c>
      <c r="B26" s="83"/>
      <c r="C26" s="83"/>
      <c r="D26" s="83"/>
      <c r="E26" s="83"/>
      <c r="F26" s="83"/>
      <c r="G26" s="83"/>
      <c r="H26" s="83"/>
      <c r="I26" s="83"/>
      <c r="J26" s="84"/>
    </row>
    <row r="27" spans="1:10">
      <c r="A27" s="14"/>
      <c r="B27"/>
      <c r="C27" s="89" t="s">
        <v>43</v>
      </c>
      <c r="D27" s="90"/>
      <c r="E27" s="89" t="s">
        <v>44</v>
      </c>
      <c r="F27" s="90"/>
      <c r="G27" s="89" t="s">
        <v>45</v>
      </c>
      <c r="H27" s="89"/>
      <c r="I27" s="89" t="s">
        <v>46</v>
      </c>
      <c r="J27" s="91"/>
    </row>
    <row r="28" spans="1:10" ht="38.25">
      <c r="A28" s="15" t="s">
        <v>47</v>
      </c>
      <c r="B28" s="16" t="s">
        <v>48</v>
      </c>
      <c r="C28" s="16" t="s">
        <v>49</v>
      </c>
      <c r="D28" s="16" t="s">
        <v>50</v>
      </c>
      <c r="E28" s="16" t="s">
        <v>51</v>
      </c>
      <c r="F28" s="16" t="s">
        <v>52</v>
      </c>
      <c r="G28" s="16" t="s">
        <v>53</v>
      </c>
      <c r="H28" s="16" t="s">
        <v>54</v>
      </c>
      <c r="I28" s="16" t="s">
        <v>55</v>
      </c>
      <c r="J28" s="17" t="s">
        <v>56</v>
      </c>
    </row>
    <row r="29" spans="1:10" ht="39" customHeight="1">
      <c r="A29" s="18" t="s">
        <v>139</v>
      </c>
      <c r="B29" s="19"/>
      <c r="C29" s="20">
        <v>200</v>
      </c>
      <c r="D29" s="21">
        <v>14349661.66</v>
      </c>
      <c r="E29" s="20">
        <v>60</v>
      </c>
      <c r="F29" s="22">
        <v>3215211.21</v>
      </c>
      <c r="G29" s="23">
        <v>34</v>
      </c>
      <c r="H29" s="45">
        <v>3215390.77</v>
      </c>
      <c r="I29" s="24">
        <f>IF(G29&gt;0,G29/C29,0)</f>
        <v>0.17</v>
      </c>
      <c r="J29" s="25">
        <f>IF(H29&gt;0,H29/D29,0)</f>
        <v>0.22407432636289767</v>
      </c>
    </row>
    <row r="30" spans="1:10" ht="48">
      <c r="A30" s="26" t="s">
        <v>140</v>
      </c>
      <c r="B30" s="27"/>
      <c r="C30" s="20">
        <v>76</v>
      </c>
      <c r="D30" s="22">
        <v>3600000</v>
      </c>
      <c r="E30" s="28">
        <v>15</v>
      </c>
      <c r="F30" s="22">
        <v>1200000</v>
      </c>
      <c r="G30" s="29">
        <v>10</v>
      </c>
      <c r="H30" s="22">
        <v>1200000</v>
      </c>
      <c r="I30" s="24">
        <f t="shared" ref="I30:J31" si="0">IF(G30&gt;0,G30/C30,0)</f>
        <v>0.13157894736842105</v>
      </c>
      <c r="J30" s="25">
        <f t="shared" si="0"/>
        <v>0.33333333333333331</v>
      </c>
    </row>
    <row r="31" spans="1:10" ht="36">
      <c r="A31" s="26" t="s">
        <v>141</v>
      </c>
      <c r="B31" s="27"/>
      <c r="C31" s="28">
        <v>717</v>
      </c>
      <c r="D31" s="30">
        <v>3600000</v>
      </c>
      <c r="E31" s="28">
        <v>179</v>
      </c>
      <c r="F31" s="30">
        <v>1200000</v>
      </c>
      <c r="G31" s="29">
        <v>132</v>
      </c>
      <c r="H31" s="30">
        <v>0</v>
      </c>
      <c r="I31" s="24">
        <f t="shared" si="0"/>
        <v>0.18410041841004185</v>
      </c>
      <c r="J31" s="31">
        <f t="shared" si="0"/>
        <v>0</v>
      </c>
    </row>
    <row r="32" spans="1:10" ht="15.75">
      <c r="A32" s="69" t="s">
        <v>60</v>
      </c>
      <c r="B32" s="70"/>
      <c r="C32" s="70"/>
      <c r="D32" s="70"/>
      <c r="E32" s="70"/>
      <c r="F32" s="70"/>
      <c r="G32" s="70"/>
      <c r="H32" s="70"/>
      <c r="I32" s="70"/>
      <c r="J32" s="71"/>
    </row>
    <row r="33" spans="1:10" ht="15.75">
      <c r="A33" s="82" t="s">
        <v>61</v>
      </c>
      <c r="B33" s="83"/>
      <c r="C33" s="83"/>
      <c r="D33" s="83"/>
      <c r="E33" s="83"/>
      <c r="F33" s="83"/>
      <c r="G33" s="83"/>
      <c r="H33" s="83"/>
      <c r="I33" s="83"/>
      <c r="J33" s="84"/>
    </row>
    <row r="34" spans="1:10">
      <c r="A34" s="32" t="s">
        <v>62</v>
      </c>
      <c r="B34" s="85" t="s">
        <v>139</v>
      </c>
      <c r="C34" s="85"/>
      <c r="D34" s="85"/>
      <c r="E34" s="85"/>
      <c r="F34" s="85"/>
      <c r="G34" s="85"/>
      <c r="H34" s="85"/>
      <c r="I34" s="85"/>
      <c r="J34" s="86"/>
    </row>
    <row r="35" spans="1:10" ht="30">
      <c r="A35" s="32" t="s">
        <v>63</v>
      </c>
      <c r="B35" s="87" t="s">
        <v>64</v>
      </c>
      <c r="C35" s="87"/>
      <c r="D35" s="87"/>
      <c r="E35" s="87"/>
      <c r="F35" s="87"/>
      <c r="G35" s="87"/>
      <c r="H35" s="87"/>
      <c r="I35" s="87"/>
      <c r="J35" s="88"/>
    </row>
    <row r="36" spans="1:10" ht="31.5" customHeight="1">
      <c r="A36" s="32" t="s">
        <v>65</v>
      </c>
      <c r="B36" s="67" t="s">
        <v>194</v>
      </c>
      <c r="C36" s="67"/>
      <c r="D36" s="67"/>
      <c r="E36" s="67"/>
      <c r="F36" s="67"/>
      <c r="G36" s="67"/>
      <c r="H36" s="67"/>
      <c r="I36" s="67"/>
      <c r="J36" s="68"/>
    </row>
    <row r="37" spans="1:10" ht="87" customHeight="1">
      <c r="A37" s="32" t="s">
        <v>67</v>
      </c>
      <c r="B37" s="67" t="s">
        <v>195</v>
      </c>
      <c r="C37" s="67"/>
      <c r="D37" s="67"/>
      <c r="E37" s="67"/>
      <c r="F37" s="67"/>
      <c r="G37" s="67"/>
      <c r="H37" s="67"/>
      <c r="I37" s="67"/>
      <c r="J37" s="68"/>
    </row>
    <row r="38" spans="1:10">
      <c r="A38" s="32" t="s">
        <v>62</v>
      </c>
      <c r="B38" s="80" t="s">
        <v>140</v>
      </c>
      <c r="C38" s="80"/>
      <c r="D38" s="80"/>
      <c r="E38" s="80"/>
      <c r="F38" s="80"/>
      <c r="G38" s="80"/>
      <c r="H38" s="80"/>
      <c r="I38" s="80"/>
      <c r="J38" s="81"/>
    </row>
    <row r="39" spans="1:10" ht="30">
      <c r="A39" s="32" t="s">
        <v>63</v>
      </c>
      <c r="B39" s="67" t="s">
        <v>69</v>
      </c>
      <c r="C39" s="67"/>
      <c r="D39" s="67"/>
      <c r="E39" s="67"/>
      <c r="F39" s="67"/>
      <c r="G39" s="67"/>
      <c r="H39" s="67"/>
      <c r="I39" s="67"/>
      <c r="J39" s="68"/>
    </row>
    <row r="40" spans="1:10" ht="33" customHeight="1">
      <c r="A40" s="32" t="s">
        <v>65</v>
      </c>
      <c r="B40" s="67" t="s">
        <v>196</v>
      </c>
      <c r="C40" s="67"/>
      <c r="D40" s="67"/>
      <c r="E40" s="67"/>
      <c r="F40" s="67"/>
      <c r="G40" s="67"/>
      <c r="H40" s="67"/>
      <c r="I40" s="67"/>
      <c r="J40" s="68"/>
    </row>
    <row r="41" spans="1:10" ht="45.75" customHeight="1">
      <c r="A41" s="32" t="s">
        <v>67</v>
      </c>
      <c r="B41" s="67" t="s">
        <v>197</v>
      </c>
      <c r="C41" s="67"/>
      <c r="D41" s="67"/>
      <c r="E41" s="67"/>
      <c r="F41" s="67"/>
      <c r="G41" s="67"/>
      <c r="H41" s="67"/>
      <c r="I41" s="67"/>
      <c r="J41" s="68"/>
    </row>
    <row r="42" spans="1:10">
      <c r="A42" s="32" t="s">
        <v>62</v>
      </c>
      <c r="B42" s="80" t="s">
        <v>141</v>
      </c>
      <c r="C42" s="80"/>
      <c r="D42" s="80"/>
      <c r="E42" s="80"/>
      <c r="F42" s="80"/>
      <c r="G42" s="80"/>
      <c r="H42" s="80"/>
      <c r="I42" s="80"/>
      <c r="J42" s="81"/>
    </row>
    <row r="43" spans="1:10" ht="30">
      <c r="A43" s="32" t="s">
        <v>63</v>
      </c>
      <c r="B43" s="67" t="s">
        <v>72</v>
      </c>
      <c r="C43" s="67"/>
      <c r="D43" s="67"/>
      <c r="E43" s="67"/>
      <c r="F43" s="67"/>
      <c r="G43" s="67"/>
      <c r="H43" s="67"/>
      <c r="I43" s="67"/>
      <c r="J43" s="68"/>
    </row>
    <row r="44" spans="1:10" ht="21" customHeight="1">
      <c r="A44" s="32" t="s">
        <v>65</v>
      </c>
      <c r="B44" s="67" t="s">
        <v>143</v>
      </c>
      <c r="C44" s="67"/>
      <c r="D44" s="67"/>
      <c r="E44" s="67"/>
      <c r="F44" s="67"/>
      <c r="G44" s="67"/>
      <c r="H44" s="67"/>
      <c r="I44" s="67"/>
      <c r="J44" s="68"/>
    </row>
    <row r="45" spans="1:10" ht="45" customHeight="1">
      <c r="A45" s="32" t="s">
        <v>67</v>
      </c>
      <c r="B45" s="67" t="s">
        <v>144</v>
      </c>
      <c r="C45" s="67"/>
      <c r="D45" s="67"/>
      <c r="E45" s="67"/>
      <c r="F45" s="67"/>
      <c r="G45" s="67"/>
      <c r="H45" s="67"/>
      <c r="I45" s="67"/>
      <c r="J45" s="68"/>
    </row>
    <row r="46" spans="1:10" ht="15.75">
      <c r="A46" s="69" t="s">
        <v>75</v>
      </c>
      <c r="B46" s="70"/>
      <c r="C46" s="70"/>
      <c r="D46" s="70"/>
      <c r="E46" s="70"/>
      <c r="F46" s="70"/>
      <c r="G46" s="70"/>
      <c r="H46" s="70"/>
      <c r="I46" s="70"/>
      <c r="J46" s="71"/>
    </row>
    <row r="47" spans="1:10" ht="15.75">
      <c r="A47" s="72" t="s">
        <v>76</v>
      </c>
      <c r="B47" s="73"/>
      <c r="C47" s="73"/>
      <c r="D47" s="73"/>
      <c r="E47" s="73"/>
      <c r="F47" s="73"/>
      <c r="G47" s="73"/>
      <c r="H47" s="73"/>
      <c r="I47" s="73"/>
      <c r="J47" s="74"/>
    </row>
    <row r="48" spans="1:10" ht="12.95" customHeight="1">
      <c r="A48" s="75"/>
      <c r="B48" s="76"/>
      <c r="C48" s="76"/>
      <c r="D48" s="76"/>
      <c r="E48" s="76"/>
      <c r="F48" s="76"/>
      <c r="G48" s="76"/>
      <c r="H48" s="76"/>
      <c r="I48" s="76"/>
      <c r="J48" s="77"/>
    </row>
    <row r="49" spans="1:11" ht="5.25" customHeight="1">
      <c r="A49" s="33"/>
      <c r="B49" s="34"/>
      <c r="C49" s="34"/>
      <c r="D49" s="34"/>
      <c r="E49" s="34"/>
      <c r="F49" s="34"/>
      <c r="G49" s="34"/>
      <c r="H49" s="34"/>
      <c r="I49" s="34"/>
      <c r="J49" s="35"/>
    </row>
    <row r="50" spans="1:11" ht="15.75">
      <c r="A50" s="69" t="s">
        <v>27</v>
      </c>
      <c r="B50" s="70"/>
      <c r="C50" s="70"/>
      <c r="D50" s="70"/>
      <c r="E50" s="70"/>
      <c r="F50" s="70"/>
      <c r="G50" s="70"/>
      <c r="H50" s="70"/>
      <c r="I50" s="70"/>
      <c r="J50" s="71"/>
    </row>
    <row r="51" spans="1:11">
      <c r="A51" s="8" t="s">
        <v>28</v>
      </c>
      <c r="B51" s="85" t="s">
        <v>78</v>
      </c>
      <c r="C51" s="85"/>
      <c r="D51" s="85"/>
      <c r="E51" s="85"/>
      <c r="F51" s="85"/>
      <c r="G51" s="85"/>
      <c r="H51" s="85"/>
      <c r="I51" s="85"/>
      <c r="J51" s="86"/>
    </row>
    <row r="52" spans="1:11" ht="79.150000000000006" customHeight="1">
      <c r="A52" s="13" t="s">
        <v>30</v>
      </c>
      <c r="B52" s="87" t="s">
        <v>79</v>
      </c>
      <c r="C52" s="87"/>
      <c r="D52" s="87"/>
      <c r="E52" s="87"/>
      <c r="F52" s="87"/>
      <c r="G52" s="87"/>
      <c r="H52" s="87"/>
      <c r="I52" s="87"/>
      <c r="J52" s="88"/>
    </row>
    <row r="53" spans="1:11" ht="28.5" customHeight="1">
      <c r="A53" s="13" t="s">
        <v>32</v>
      </c>
      <c r="B53" s="87" t="s">
        <v>80</v>
      </c>
      <c r="C53" s="87"/>
      <c r="D53" s="87"/>
      <c r="E53" s="87"/>
      <c r="F53" s="87"/>
      <c r="G53" s="87"/>
      <c r="H53" s="87"/>
      <c r="I53" s="87"/>
      <c r="J53" s="88"/>
    </row>
    <row r="54" spans="1:11" ht="69" customHeight="1">
      <c r="A54" s="13" t="s">
        <v>34</v>
      </c>
      <c r="B54" s="87" t="s">
        <v>81</v>
      </c>
      <c r="C54" s="87"/>
      <c r="D54" s="87"/>
      <c r="E54" s="87"/>
      <c r="F54" s="87"/>
      <c r="G54" s="87"/>
      <c r="H54" s="87"/>
      <c r="I54" s="87"/>
      <c r="J54" s="88"/>
    </row>
    <row r="55" spans="1:11" ht="15.75">
      <c r="A55" s="69" t="s">
        <v>36</v>
      </c>
      <c r="B55" s="70"/>
      <c r="C55" s="70"/>
      <c r="D55" s="70"/>
      <c r="E55" s="70"/>
      <c r="F55" s="70"/>
      <c r="G55" s="70"/>
      <c r="H55" s="70"/>
      <c r="I55" s="70"/>
      <c r="J55" s="71"/>
    </row>
    <row r="56" spans="1:11" ht="15.75">
      <c r="A56" s="82" t="s">
        <v>37</v>
      </c>
      <c r="B56" s="83"/>
      <c r="C56" s="83"/>
      <c r="D56" s="83"/>
      <c r="E56" s="83"/>
      <c r="F56" s="83"/>
      <c r="G56" s="83"/>
      <c r="H56" s="83"/>
      <c r="I56" s="83"/>
      <c r="J56" s="84"/>
    </row>
    <row r="57" spans="1:11">
      <c r="A57" s="92" t="s">
        <v>38</v>
      </c>
      <c r="B57" s="93"/>
      <c r="C57" s="94" t="s">
        <v>39</v>
      </c>
      <c r="D57" s="95"/>
      <c r="E57" s="95"/>
      <c r="F57" s="95" t="s">
        <v>40</v>
      </c>
      <c r="G57" s="95"/>
      <c r="H57" s="93"/>
      <c r="I57" s="94" t="s">
        <v>41</v>
      </c>
      <c r="J57" s="96"/>
    </row>
    <row r="58" spans="1:11">
      <c r="A58" s="97">
        <v>226899050</v>
      </c>
      <c r="B58" s="98"/>
      <c r="C58" s="109">
        <v>232054040</v>
      </c>
      <c r="D58" s="110"/>
      <c r="E58" s="111"/>
      <c r="F58" s="99">
        <v>113454990.39</v>
      </c>
      <c r="G58" s="100"/>
      <c r="H58" s="101"/>
      <c r="I58" s="102">
        <f>IF(F58&gt;0,F58/C58,0)</f>
        <v>0.48891624722413796</v>
      </c>
      <c r="J58" s="103"/>
      <c r="K58" s="36"/>
    </row>
    <row r="59" spans="1:11" ht="15.75">
      <c r="A59" s="82" t="s">
        <v>42</v>
      </c>
      <c r="B59" s="83"/>
      <c r="C59" s="83"/>
      <c r="D59" s="83"/>
      <c r="E59" s="83"/>
      <c r="F59" s="83"/>
      <c r="G59" s="83"/>
      <c r="H59" s="83"/>
      <c r="I59" s="83"/>
      <c r="J59" s="84"/>
    </row>
    <row r="60" spans="1:11">
      <c r="A60" s="14"/>
      <c r="B60"/>
      <c r="C60" s="89" t="s">
        <v>145</v>
      </c>
      <c r="D60" s="90"/>
      <c r="E60" s="89" t="s">
        <v>44</v>
      </c>
      <c r="F60" s="90"/>
      <c r="G60" s="89" t="s">
        <v>45</v>
      </c>
      <c r="H60" s="89"/>
      <c r="I60" s="89" t="s">
        <v>46</v>
      </c>
      <c r="J60" s="91"/>
    </row>
    <row r="61" spans="1:11" ht="38.25">
      <c r="A61" s="15" t="s">
        <v>47</v>
      </c>
      <c r="B61" s="16" t="s">
        <v>48</v>
      </c>
      <c r="C61" s="16" t="s">
        <v>49</v>
      </c>
      <c r="D61" s="16" t="s">
        <v>50</v>
      </c>
      <c r="E61" s="16" t="s">
        <v>51</v>
      </c>
      <c r="F61" s="16" t="s">
        <v>52</v>
      </c>
      <c r="G61" s="16" t="s">
        <v>53</v>
      </c>
      <c r="H61" s="16" t="s">
        <v>54</v>
      </c>
      <c r="I61" s="16" t="s">
        <v>55</v>
      </c>
      <c r="J61" s="17" t="s">
        <v>56</v>
      </c>
    </row>
    <row r="62" spans="1:11" ht="72">
      <c r="A62" s="18" t="s">
        <v>146</v>
      </c>
      <c r="B62" s="19"/>
      <c r="C62" s="20">
        <v>400</v>
      </c>
      <c r="D62" s="22">
        <v>33752947.899999999</v>
      </c>
      <c r="E62" s="29">
        <v>98</v>
      </c>
      <c r="F62" s="22">
        <v>8116994.9100000001</v>
      </c>
      <c r="G62" s="23">
        <v>118</v>
      </c>
      <c r="H62" s="22">
        <v>7996007.6100000003</v>
      </c>
      <c r="I62" s="37">
        <f>IF(G62&gt;0,G62/C62,0)</f>
        <v>0.29499999999999998</v>
      </c>
      <c r="J62" s="25">
        <f>IF(H62&gt;0,H62/D62,0)</f>
        <v>0.2368980520957697</v>
      </c>
    </row>
    <row r="63" spans="1:11" ht="72">
      <c r="A63" s="26" t="s">
        <v>147</v>
      </c>
      <c r="B63" s="27"/>
      <c r="C63" s="28">
        <v>10400</v>
      </c>
      <c r="D63" s="30">
        <v>194027188.91</v>
      </c>
      <c r="E63" s="29">
        <v>2400</v>
      </c>
      <c r="F63" s="30">
        <v>48276727.899999999</v>
      </c>
      <c r="G63" s="29">
        <v>3703</v>
      </c>
      <c r="H63" s="30">
        <v>47637271.109999999</v>
      </c>
      <c r="I63" s="38">
        <f>IF(G63&gt;0,G63/C63,0)</f>
        <v>0.3560576923076923</v>
      </c>
      <c r="J63" s="31">
        <f>IF(H63&gt;0,H63/D63,0)</f>
        <v>0.24551853468379975</v>
      </c>
    </row>
    <row r="64" spans="1:11" ht="60">
      <c r="A64" s="39" t="s">
        <v>148</v>
      </c>
      <c r="B64" s="27"/>
      <c r="C64" s="28">
        <v>186</v>
      </c>
      <c r="D64" s="30">
        <v>2050000</v>
      </c>
      <c r="E64" s="29">
        <v>74</v>
      </c>
      <c r="F64" s="30">
        <v>637500</v>
      </c>
      <c r="G64" s="29">
        <v>63</v>
      </c>
      <c r="H64" s="30">
        <v>637500</v>
      </c>
      <c r="I64" s="38">
        <f t="shared" ref="I64" si="1">IF(G64&gt;0,G64/C64,0)</f>
        <v>0.33870967741935482</v>
      </c>
      <c r="J64" s="25">
        <f>IF(H64&gt;0,H64/D64,0)</f>
        <v>0.31097560975609756</v>
      </c>
    </row>
    <row r="65" spans="1:10" ht="15.75">
      <c r="A65" s="69" t="s">
        <v>60</v>
      </c>
      <c r="B65" s="70"/>
      <c r="C65" s="70"/>
      <c r="D65" s="70"/>
      <c r="E65" s="70"/>
      <c r="F65" s="70"/>
      <c r="G65" s="70"/>
      <c r="H65" s="70"/>
      <c r="I65" s="70"/>
      <c r="J65" s="71"/>
    </row>
    <row r="66" spans="1:10" ht="15.75">
      <c r="A66" s="82" t="s">
        <v>61</v>
      </c>
      <c r="B66" s="83"/>
      <c r="C66" s="83"/>
      <c r="D66" s="83"/>
      <c r="E66" s="83"/>
      <c r="F66" s="83"/>
      <c r="G66" s="83"/>
      <c r="H66" s="83"/>
      <c r="I66" s="83"/>
      <c r="J66" s="84"/>
    </row>
    <row r="67" spans="1:10" ht="27" customHeight="1">
      <c r="A67" s="32" t="s">
        <v>62</v>
      </c>
      <c r="B67" s="85" t="s">
        <v>146</v>
      </c>
      <c r="C67" s="85"/>
      <c r="D67" s="85"/>
      <c r="E67" s="85"/>
      <c r="F67" s="85"/>
      <c r="G67" s="85"/>
      <c r="H67" s="85"/>
      <c r="I67" s="85"/>
      <c r="J67" s="86"/>
    </row>
    <row r="68" spans="1:10" ht="34.15" customHeight="1">
      <c r="A68" s="32" t="s">
        <v>63</v>
      </c>
      <c r="B68" s="87" t="s">
        <v>86</v>
      </c>
      <c r="C68" s="87"/>
      <c r="D68" s="87"/>
      <c r="E68" s="87"/>
      <c r="F68" s="87"/>
      <c r="G68" s="87"/>
      <c r="H68" s="87"/>
      <c r="I68" s="87"/>
      <c r="J68" s="88"/>
    </row>
    <row r="69" spans="1:10" ht="45.75" customHeight="1">
      <c r="A69" s="32" t="s">
        <v>65</v>
      </c>
      <c r="B69" s="67" t="s">
        <v>149</v>
      </c>
      <c r="C69" s="67"/>
      <c r="D69" s="67"/>
      <c r="E69" s="67"/>
      <c r="F69" s="67"/>
      <c r="G69" s="67"/>
      <c r="H69" s="67"/>
      <c r="I69" s="67"/>
      <c r="J69" s="68"/>
    </row>
    <row r="70" spans="1:10" ht="47.25" customHeight="1">
      <c r="A70" s="32" t="s">
        <v>67</v>
      </c>
      <c r="B70" s="67" t="s">
        <v>198</v>
      </c>
      <c r="C70" s="67"/>
      <c r="D70" s="67"/>
      <c r="E70" s="67"/>
      <c r="F70" s="67"/>
      <c r="G70" s="67"/>
      <c r="H70" s="67"/>
      <c r="I70" s="67"/>
      <c r="J70" s="68"/>
    </row>
    <row r="71" spans="1:10" ht="24.75" customHeight="1">
      <c r="A71" s="32" t="s">
        <v>62</v>
      </c>
      <c r="B71" s="80" t="s">
        <v>147</v>
      </c>
      <c r="C71" s="80"/>
      <c r="D71" s="80"/>
      <c r="E71" s="80"/>
      <c r="F71" s="80"/>
      <c r="G71" s="80"/>
      <c r="H71" s="80"/>
      <c r="I71" s="80"/>
      <c r="J71" s="81"/>
    </row>
    <row r="72" spans="1:10" ht="30">
      <c r="A72" s="32" t="s">
        <v>63</v>
      </c>
      <c r="B72" s="87" t="s">
        <v>89</v>
      </c>
      <c r="C72" s="87"/>
      <c r="D72" s="87"/>
      <c r="E72" s="87"/>
      <c r="F72" s="87"/>
      <c r="G72" s="87"/>
      <c r="H72" s="87"/>
      <c r="I72" s="87"/>
      <c r="J72" s="88"/>
    </row>
    <row r="73" spans="1:10">
      <c r="A73" s="32" t="s">
        <v>65</v>
      </c>
      <c r="B73" s="67" t="s">
        <v>150</v>
      </c>
      <c r="C73" s="67"/>
      <c r="D73" s="67"/>
      <c r="E73" s="67"/>
      <c r="F73" s="67"/>
      <c r="G73" s="67"/>
      <c r="H73" s="67"/>
      <c r="I73" s="67"/>
      <c r="J73" s="68"/>
    </row>
    <row r="74" spans="1:10" ht="60.75" customHeight="1">
      <c r="A74" s="32" t="s">
        <v>67</v>
      </c>
      <c r="B74" s="67" t="s">
        <v>199</v>
      </c>
      <c r="C74" s="67"/>
      <c r="D74" s="67"/>
      <c r="E74" s="67"/>
      <c r="F74" s="67"/>
      <c r="G74" s="67"/>
      <c r="H74" s="67"/>
      <c r="I74" s="67"/>
      <c r="J74" s="68"/>
    </row>
    <row r="75" spans="1:10" ht="30" customHeight="1">
      <c r="A75" s="32" t="s">
        <v>62</v>
      </c>
      <c r="B75" s="80" t="s">
        <v>148</v>
      </c>
      <c r="C75" s="80"/>
      <c r="D75" s="80"/>
      <c r="E75" s="80"/>
      <c r="F75" s="80"/>
      <c r="G75" s="80"/>
      <c r="H75" s="80"/>
      <c r="I75" s="80"/>
      <c r="J75" s="81"/>
    </row>
    <row r="76" spans="1:10" ht="30" customHeight="1">
      <c r="A76" s="32" t="s">
        <v>63</v>
      </c>
      <c r="B76" s="87" t="s">
        <v>92</v>
      </c>
      <c r="C76" s="87"/>
      <c r="D76" s="87"/>
      <c r="E76" s="87"/>
      <c r="F76" s="87"/>
      <c r="G76" s="87"/>
      <c r="H76" s="87"/>
      <c r="I76" s="87"/>
      <c r="J76" s="88"/>
    </row>
    <row r="77" spans="1:10" ht="52.5" customHeight="1">
      <c r="A77" s="32" t="s">
        <v>65</v>
      </c>
      <c r="B77" s="67" t="s">
        <v>200</v>
      </c>
      <c r="C77" s="67"/>
      <c r="D77" s="67"/>
      <c r="E77" s="67"/>
      <c r="F77" s="67"/>
      <c r="G77" s="67"/>
      <c r="H77" s="67"/>
      <c r="I77" s="67"/>
      <c r="J77" s="68"/>
    </row>
    <row r="78" spans="1:10" ht="47.1" customHeight="1">
      <c r="A78" s="32" t="s">
        <v>67</v>
      </c>
      <c r="B78" s="67" t="s">
        <v>152</v>
      </c>
      <c r="C78" s="67"/>
      <c r="D78" s="67"/>
      <c r="E78" s="67"/>
      <c r="F78" s="67"/>
      <c r="G78" s="67"/>
      <c r="H78" s="67"/>
      <c r="I78" s="67"/>
      <c r="J78" s="68"/>
    </row>
    <row r="79" spans="1:10" ht="30.75" hidden="1" customHeight="1">
      <c r="A79" s="32" t="s">
        <v>62</v>
      </c>
      <c r="B79" s="80" t="s">
        <v>153</v>
      </c>
      <c r="C79" s="80"/>
      <c r="D79" s="80"/>
      <c r="E79" s="80"/>
      <c r="F79" s="80"/>
      <c r="G79" s="80"/>
      <c r="H79" s="80"/>
      <c r="I79" s="80"/>
      <c r="J79" s="81"/>
    </row>
    <row r="80" spans="1:10" ht="30" hidden="1">
      <c r="A80" s="32" t="s">
        <v>63</v>
      </c>
      <c r="B80" s="87" t="s">
        <v>154</v>
      </c>
      <c r="C80" s="87"/>
      <c r="D80" s="87"/>
      <c r="E80" s="87"/>
      <c r="F80" s="87"/>
      <c r="G80" s="87"/>
      <c r="H80" s="87"/>
      <c r="I80" s="87"/>
      <c r="J80" s="88"/>
    </row>
    <row r="81" spans="1:10" ht="29.25" hidden="1" customHeight="1">
      <c r="A81" s="32" t="s">
        <v>65</v>
      </c>
      <c r="B81" s="67"/>
      <c r="C81" s="112"/>
      <c r="D81" s="112"/>
      <c r="E81" s="112"/>
      <c r="F81" s="112"/>
      <c r="G81" s="112"/>
      <c r="H81" s="112"/>
      <c r="I81" s="112"/>
      <c r="J81" s="113"/>
    </row>
    <row r="82" spans="1:10" ht="30" hidden="1">
      <c r="A82" s="32" t="s">
        <v>67</v>
      </c>
      <c r="B82" s="67"/>
      <c r="C82" s="67"/>
      <c r="D82" s="67"/>
      <c r="E82" s="67"/>
      <c r="F82" s="67"/>
      <c r="G82" s="67"/>
      <c r="H82" s="67"/>
      <c r="I82" s="67"/>
      <c r="J82" s="68"/>
    </row>
    <row r="83" spans="1:10" ht="15.75">
      <c r="A83" s="69" t="s">
        <v>75</v>
      </c>
      <c r="B83" s="70"/>
      <c r="C83" s="70"/>
      <c r="D83" s="70"/>
      <c r="E83" s="70"/>
      <c r="F83" s="70"/>
      <c r="G83" s="70"/>
      <c r="H83" s="70"/>
      <c r="I83" s="70"/>
      <c r="J83" s="71"/>
    </row>
    <row r="84" spans="1:10" ht="15.75" customHeight="1">
      <c r="A84" s="72" t="s">
        <v>76</v>
      </c>
      <c r="B84" s="73"/>
      <c r="C84" s="73"/>
      <c r="D84" s="73"/>
      <c r="E84" s="73"/>
      <c r="F84" s="73"/>
      <c r="G84" s="73"/>
      <c r="H84" s="73"/>
      <c r="I84" s="73"/>
      <c r="J84" s="74"/>
    </row>
    <row r="85" spans="1:10" ht="5.0999999999999996" customHeight="1">
      <c r="A85" s="136"/>
      <c r="B85" s="137"/>
      <c r="C85" s="137"/>
      <c r="D85" s="137"/>
      <c r="E85" s="137"/>
      <c r="F85" s="137"/>
      <c r="G85" s="137"/>
      <c r="H85" s="137"/>
      <c r="I85" s="137"/>
      <c r="J85" s="138"/>
    </row>
    <row r="86" spans="1:10" ht="6" customHeight="1"/>
    <row r="87" spans="1:10" ht="15.75">
      <c r="A87" s="69" t="s">
        <v>27</v>
      </c>
      <c r="B87" s="70"/>
      <c r="C87" s="70"/>
      <c r="D87" s="70"/>
      <c r="E87" s="70"/>
      <c r="F87" s="70"/>
      <c r="G87" s="70"/>
      <c r="H87" s="70"/>
      <c r="I87" s="70"/>
      <c r="J87" s="71"/>
    </row>
    <row r="88" spans="1:10">
      <c r="A88" s="8" t="s">
        <v>28</v>
      </c>
      <c r="B88" s="85" t="s">
        <v>95</v>
      </c>
      <c r="C88" s="85"/>
      <c r="D88" s="85"/>
      <c r="E88" s="85"/>
      <c r="F88" s="85"/>
      <c r="G88" s="85"/>
      <c r="H88" s="85"/>
      <c r="I88" s="85"/>
      <c r="J88" s="86"/>
    </row>
    <row r="89" spans="1:10" ht="54.75" customHeight="1">
      <c r="A89" s="13" t="s">
        <v>30</v>
      </c>
      <c r="B89" s="87" t="s">
        <v>201</v>
      </c>
      <c r="C89" s="87"/>
      <c r="D89" s="87"/>
      <c r="E89" s="87"/>
      <c r="F89" s="87"/>
      <c r="G89" s="87"/>
      <c r="H89" s="87"/>
      <c r="I89" s="87"/>
      <c r="J89" s="88"/>
    </row>
    <row r="90" spans="1:10" ht="57.75" customHeight="1">
      <c r="A90" s="13" t="s">
        <v>32</v>
      </c>
      <c r="B90" s="87" t="s">
        <v>97</v>
      </c>
      <c r="C90" s="87"/>
      <c r="D90" s="87"/>
      <c r="E90" s="87"/>
      <c r="F90" s="87"/>
      <c r="G90" s="87"/>
      <c r="H90" s="87"/>
      <c r="I90" s="87"/>
      <c r="J90" s="88"/>
    </row>
    <row r="91" spans="1:10" ht="51" customHeight="1">
      <c r="A91" s="13" t="s">
        <v>34</v>
      </c>
      <c r="B91" s="87" t="s">
        <v>98</v>
      </c>
      <c r="C91" s="87"/>
      <c r="D91" s="87"/>
      <c r="E91" s="87"/>
      <c r="F91" s="87"/>
      <c r="G91" s="87"/>
      <c r="H91" s="87"/>
      <c r="I91" s="87"/>
      <c r="J91" s="88"/>
    </row>
    <row r="92" spans="1:10" ht="15.75">
      <c r="A92" s="69" t="s">
        <v>36</v>
      </c>
      <c r="B92" s="70"/>
      <c r="C92" s="70"/>
      <c r="D92" s="70"/>
      <c r="E92" s="70"/>
      <c r="F92" s="70"/>
      <c r="G92" s="70"/>
      <c r="H92" s="70"/>
      <c r="I92" s="70"/>
      <c r="J92" s="71"/>
    </row>
    <row r="93" spans="1:10" ht="15.75">
      <c r="A93" s="82" t="s">
        <v>37</v>
      </c>
      <c r="B93" s="83"/>
      <c r="C93" s="83"/>
      <c r="D93" s="83"/>
      <c r="E93" s="83"/>
      <c r="F93" s="83"/>
      <c r="G93" s="83"/>
      <c r="H93" s="83"/>
      <c r="I93" s="83"/>
      <c r="J93" s="84"/>
    </row>
    <row r="94" spans="1:10">
      <c r="A94" s="92" t="s">
        <v>38</v>
      </c>
      <c r="B94" s="93"/>
      <c r="C94" s="94" t="s">
        <v>39</v>
      </c>
      <c r="D94" s="95"/>
      <c r="E94" s="95"/>
      <c r="F94" s="95" t="s">
        <v>40</v>
      </c>
      <c r="G94" s="95"/>
      <c r="H94" s="93"/>
      <c r="I94" s="94" t="s">
        <v>41</v>
      </c>
      <c r="J94" s="96"/>
    </row>
    <row r="95" spans="1:10">
      <c r="A95" s="108">
        <v>318204478</v>
      </c>
      <c r="B95" s="101"/>
      <c r="C95" s="99">
        <v>737503439.78999996</v>
      </c>
      <c r="D95" s="100"/>
      <c r="E95" s="101"/>
      <c r="F95" s="99">
        <v>379423630.58999997</v>
      </c>
      <c r="G95" s="100"/>
      <c r="H95" s="101"/>
      <c r="I95" s="102">
        <f>IF(F95&gt;0,F95/C95,0)</f>
        <v>0.51447031989171299</v>
      </c>
      <c r="J95" s="103"/>
    </row>
    <row r="96" spans="1:10" ht="15.75">
      <c r="A96" s="82" t="s">
        <v>42</v>
      </c>
      <c r="B96" s="83"/>
      <c r="C96" s="83"/>
      <c r="D96" s="83"/>
      <c r="E96" s="83"/>
      <c r="F96" s="83"/>
      <c r="G96" s="83"/>
      <c r="H96" s="83"/>
      <c r="I96" s="83"/>
      <c r="J96" s="84"/>
    </row>
    <row r="97" spans="1:10">
      <c r="A97" s="14"/>
      <c r="B97"/>
      <c r="C97" s="89" t="s">
        <v>145</v>
      </c>
      <c r="D97" s="90"/>
      <c r="E97" s="89" t="s">
        <v>44</v>
      </c>
      <c r="F97" s="90"/>
      <c r="G97" s="89" t="s">
        <v>45</v>
      </c>
      <c r="H97" s="89"/>
      <c r="I97" s="89" t="s">
        <v>46</v>
      </c>
      <c r="J97" s="91"/>
    </row>
    <row r="98" spans="1:10" ht="38.25">
      <c r="A98" s="15" t="s">
        <v>47</v>
      </c>
      <c r="B98" s="16" t="s">
        <v>48</v>
      </c>
      <c r="C98" s="16" t="s">
        <v>49</v>
      </c>
      <c r="D98" s="16" t="s">
        <v>50</v>
      </c>
      <c r="E98" s="16" t="s">
        <v>51</v>
      </c>
      <c r="F98" s="16" t="s">
        <v>52</v>
      </c>
      <c r="G98" s="16" t="s">
        <v>53</v>
      </c>
      <c r="H98" s="16" t="s">
        <v>54</v>
      </c>
      <c r="I98" s="16" t="s">
        <v>55</v>
      </c>
      <c r="J98" s="17" t="s">
        <v>56</v>
      </c>
    </row>
    <row r="99" spans="1:10" ht="48">
      <c r="A99" s="39" t="s">
        <v>155</v>
      </c>
      <c r="B99" s="19"/>
      <c r="C99" s="20">
        <v>6458</v>
      </c>
      <c r="D99" s="22">
        <v>557932241.71000004</v>
      </c>
      <c r="E99" s="20">
        <v>1610</v>
      </c>
      <c r="F99" s="22">
        <v>130000000</v>
      </c>
      <c r="G99" s="23">
        <v>1670</v>
      </c>
      <c r="H99" s="22">
        <v>200273265.87</v>
      </c>
      <c r="I99" s="37">
        <f t="shared" ref="I99:J101" si="2">IF(G99&gt;0,G99/C99,0)</f>
        <v>0.2585939919479715</v>
      </c>
      <c r="J99" s="25">
        <f t="shared" si="2"/>
        <v>0.3589562511321891</v>
      </c>
    </row>
    <row r="100" spans="1:10" ht="48">
      <c r="A100" s="39" t="s">
        <v>156</v>
      </c>
      <c r="B100" s="27"/>
      <c r="C100" s="28">
        <v>9280</v>
      </c>
      <c r="D100" s="30">
        <v>4500000</v>
      </c>
      <c r="E100" s="28">
        <v>2500</v>
      </c>
      <c r="F100" s="30">
        <v>2000000</v>
      </c>
      <c r="G100" s="29">
        <v>2042</v>
      </c>
      <c r="H100" s="30">
        <v>1500000.01</v>
      </c>
      <c r="I100" s="38">
        <f t="shared" si="2"/>
        <v>0.22004310344827585</v>
      </c>
      <c r="J100" s="25">
        <f>IF(H100&gt;0,H100/D100,0)</f>
        <v>0.33333333555555555</v>
      </c>
    </row>
    <row r="101" spans="1:10" ht="96">
      <c r="A101" s="39" t="s">
        <v>157</v>
      </c>
      <c r="B101" s="27"/>
      <c r="C101" s="28">
        <v>335</v>
      </c>
      <c r="D101" s="30">
        <v>4500000</v>
      </c>
      <c r="E101" s="28">
        <v>80</v>
      </c>
      <c r="F101" s="30">
        <v>1500000</v>
      </c>
      <c r="G101" s="29">
        <v>99</v>
      </c>
      <c r="H101" s="30">
        <v>1500000</v>
      </c>
      <c r="I101" s="38">
        <f t="shared" si="2"/>
        <v>0.29552238805970149</v>
      </c>
      <c r="J101" s="25">
        <f>IF(H101&gt;0,H101/D101,0)</f>
        <v>0.33333333333333331</v>
      </c>
    </row>
    <row r="102" spans="1:10" ht="15.75">
      <c r="A102" s="69" t="s">
        <v>60</v>
      </c>
      <c r="B102" s="70"/>
      <c r="C102" s="70"/>
      <c r="D102" s="70"/>
      <c r="E102" s="70"/>
      <c r="F102" s="70"/>
      <c r="G102" s="70"/>
      <c r="H102" s="70"/>
      <c r="I102" s="70"/>
      <c r="J102" s="71"/>
    </row>
    <row r="103" spans="1:10" ht="15.75">
      <c r="A103" s="82" t="s">
        <v>61</v>
      </c>
      <c r="B103" s="83"/>
      <c r="C103" s="83"/>
      <c r="D103" s="83"/>
      <c r="E103" s="83"/>
      <c r="F103" s="83"/>
      <c r="G103" s="83"/>
      <c r="H103" s="83"/>
      <c r="I103" s="83"/>
      <c r="J103" s="84"/>
    </row>
    <row r="104" spans="1:10">
      <c r="A104" s="32" t="s">
        <v>62</v>
      </c>
      <c r="B104" s="85" t="s">
        <v>155</v>
      </c>
      <c r="C104" s="85"/>
      <c r="D104" s="85"/>
      <c r="E104" s="85"/>
      <c r="F104" s="85"/>
      <c r="G104" s="85"/>
      <c r="H104" s="85"/>
      <c r="I104" s="85"/>
      <c r="J104" s="86"/>
    </row>
    <row r="105" spans="1:10" ht="30">
      <c r="A105" s="32" t="s">
        <v>63</v>
      </c>
      <c r="B105" s="87" t="s">
        <v>102</v>
      </c>
      <c r="C105" s="87"/>
      <c r="D105" s="87"/>
      <c r="E105" s="87"/>
      <c r="F105" s="87"/>
      <c r="G105" s="87"/>
      <c r="H105" s="87"/>
      <c r="I105" s="87"/>
      <c r="J105" s="88"/>
    </row>
    <row r="106" spans="1:10" ht="38.25" customHeight="1">
      <c r="A106" s="32" t="s">
        <v>65</v>
      </c>
      <c r="B106" s="67" t="s">
        <v>202</v>
      </c>
      <c r="C106" s="112"/>
      <c r="D106" s="112"/>
      <c r="E106" s="112"/>
      <c r="F106" s="112"/>
      <c r="G106" s="112"/>
      <c r="H106" s="112"/>
      <c r="I106" s="112"/>
      <c r="J106" s="113"/>
    </row>
    <row r="107" spans="1:10" ht="65.099999999999994" customHeight="1">
      <c r="A107" s="32" t="s">
        <v>67</v>
      </c>
      <c r="B107" s="67" t="s">
        <v>158</v>
      </c>
      <c r="C107" s="67"/>
      <c r="D107" s="67"/>
      <c r="E107" s="67"/>
      <c r="F107" s="67"/>
      <c r="G107" s="67"/>
      <c r="H107" s="67"/>
      <c r="I107" s="67"/>
      <c r="J107" s="68"/>
    </row>
    <row r="108" spans="1:10">
      <c r="A108" s="32" t="s">
        <v>62</v>
      </c>
      <c r="B108" s="85" t="s">
        <v>156</v>
      </c>
      <c r="C108" s="85"/>
      <c r="D108" s="85"/>
      <c r="E108" s="85"/>
      <c r="F108" s="85"/>
      <c r="G108" s="85"/>
      <c r="H108" s="85"/>
      <c r="I108" s="85"/>
      <c r="J108" s="86"/>
    </row>
    <row r="109" spans="1:10" ht="30">
      <c r="A109" s="32" t="s">
        <v>63</v>
      </c>
      <c r="B109" s="67" t="s">
        <v>105</v>
      </c>
      <c r="C109" s="67"/>
      <c r="D109" s="67"/>
      <c r="E109" s="67"/>
      <c r="F109" s="67"/>
      <c r="G109" s="67"/>
      <c r="H109" s="67"/>
      <c r="I109" s="67"/>
      <c r="J109" s="68"/>
    </row>
    <row r="110" spans="1:10" ht="26.25" customHeight="1">
      <c r="A110" s="32" t="s">
        <v>65</v>
      </c>
      <c r="B110" s="67" t="s">
        <v>159</v>
      </c>
      <c r="C110" s="67"/>
      <c r="D110" s="67"/>
      <c r="E110" s="67"/>
      <c r="F110" s="67"/>
      <c r="G110" s="67"/>
      <c r="H110" s="67"/>
      <c r="I110" s="67"/>
      <c r="J110" s="68"/>
    </row>
    <row r="111" spans="1:10" ht="30">
      <c r="A111" s="32" t="s">
        <v>67</v>
      </c>
      <c r="B111" s="67" t="s">
        <v>160</v>
      </c>
      <c r="C111" s="112"/>
      <c r="D111" s="112"/>
      <c r="E111" s="112"/>
      <c r="F111" s="112"/>
      <c r="G111" s="112"/>
      <c r="H111" s="112"/>
      <c r="I111" s="112"/>
      <c r="J111" s="113"/>
    </row>
    <row r="112" spans="1:10" ht="28.5" customHeight="1">
      <c r="A112" s="32" t="s">
        <v>62</v>
      </c>
      <c r="B112" s="85" t="s">
        <v>157</v>
      </c>
      <c r="C112" s="85"/>
      <c r="D112" s="85"/>
      <c r="E112" s="85"/>
      <c r="F112" s="85"/>
      <c r="G112" s="85"/>
      <c r="H112" s="85"/>
      <c r="I112" s="85"/>
      <c r="J112" s="86"/>
    </row>
    <row r="113" spans="1:10" ht="30">
      <c r="A113" s="32" t="s">
        <v>63</v>
      </c>
      <c r="B113" s="87" t="s">
        <v>108</v>
      </c>
      <c r="C113" s="87"/>
      <c r="D113" s="87"/>
      <c r="E113" s="87"/>
      <c r="F113" s="87"/>
      <c r="G113" s="87"/>
      <c r="H113" s="87"/>
      <c r="I113" s="87"/>
      <c r="J113" s="88"/>
    </row>
    <row r="114" spans="1:10" ht="32.450000000000003" customHeight="1">
      <c r="A114" s="32" t="s">
        <v>65</v>
      </c>
      <c r="B114" s="67" t="s">
        <v>203</v>
      </c>
      <c r="C114" s="67"/>
      <c r="D114" s="67"/>
      <c r="E114" s="67"/>
      <c r="F114" s="67"/>
      <c r="G114" s="67"/>
      <c r="H114" s="67"/>
      <c r="I114" s="67"/>
      <c r="J114" s="68"/>
    </row>
    <row r="115" spans="1:10" ht="43.5" customHeight="1">
      <c r="A115" s="32" t="s">
        <v>67</v>
      </c>
      <c r="B115" s="67" t="s">
        <v>161</v>
      </c>
      <c r="C115" s="67"/>
      <c r="D115" s="67"/>
      <c r="E115" s="67"/>
      <c r="F115" s="67"/>
      <c r="G115" s="67"/>
      <c r="H115" s="67"/>
      <c r="I115" s="67"/>
      <c r="J115" s="68"/>
    </row>
    <row r="116" spans="1:10" ht="15.75">
      <c r="A116" s="69" t="s">
        <v>75</v>
      </c>
      <c r="B116" s="70"/>
      <c r="C116" s="70"/>
      <c r="D116" s="70"/>
      <c r="E116" s="70"/>
      <c r="F116" s="70"/>
      <c r="G116" s="70"/>
      <c r="H116" s="70"/>
      <c r="I116" s="70"/>
      <c r="J116" s="71"/>
    </row>
    <row r="117" spans="1:10" ht="15.75">
      <c r="A117" s="72" t="s">
        <v>76</v>
      </c>
      <c r="B117" s="73"/>
      <c r="C117" s="73"/>
      <c r="D117" s="73"/>
      <c r="E117" s="73"/>
      <c r="F117" s="73"/>
      <c r="G117" s="73"/>
      <c r="H117" s="73"/>
      <c r="I117" s="73"/>
      <c r="J117" s="74"/>
    </row>
    <row r="118" spans="1:10">
      <c r="A118" s="104" t="s">
        <v>111</v>
      </c>
      <c r="B118" s="105"/>
      <c r="C118" s="105"/>
      <c r="D118" s="105"/>
      <c r="E118" s="105"/>
      <c r="F118" s="105"/>
      <c r="G118" s="105"/>
      <c r="H118" s="105"/>
      <c r="I118" s="105"/>
      <c r="J118" s="106"/>
    </row>
    <row r="119" spans="1:10" ht="15.75">
      <c r="A119" s="69" t="s">
        <v>27</v>
      </c>
      <c r="B119" s="70"/>
      <c r="C119" s="70"/>
      <c r="D119" s="70"/>
      <c r="E119" s="70"/>
      <c r="F119" s="70"/>
      <c r="G119" s="70"/>
      <c r="H119" s="70"/>
      <c r="I119" s="70"/>
      <c r="J119" s="71"/>
    </row>
    <row r="120" spans="1:10">
      <c r="A120" s="8" t="s">
        <v>28</v>
      </c>
      <c r="B120" s="80" t="s">
        <v>112</v>
      </c>
      <c r="C120" s="80"/>
      <c r="D120" s="80"/>
      <c r="E120" s="80"/>
      <c r="F120" s="80"/>
      <c r="G120" s="80"/>
      <c r="H120" s="80"/>
      <c r="I120" s="80"/>
      <c r="J120" s="81"/>
    </row>
    <row r="121" spans="1:10" ht="49.15" customHeight="1">
      <c r="A121" s="13" t="s">
        <v>30</v>
      </c>
      <c r="B121" s="87" t="s">
        <v>113</v>
      </c>
      <c r="C121" s="87"/>
      <c r="D121" s="87"/>
      <c r="E121" s="87"/>
      <c r="F121" s="87"/>
      <c r="G121" s="87"/>
      <c r="H121" s="87"/>
      <c r="I121" s="87"/>
      <c r="J121" s="88"/>
    </row>
    <row r="122" spans="1:10">
      <c r="A122" s="13" t="s">
        <v>32</v>
      </c>
      <c r="B122" s="67" t="s">
        <v>33</v>
      </c>
      <c r="C122" s="67"/>
      <c r="D122" s="67"/>
      <c r="E122" s="67"/>
      <c r="F122" s="67"/>
      <c r="G122" s="67"/>
      <c r="H122" s="67"/>
      <c r="I122" s="67"/>
      <c r="J122" s="68"/>
    </row>
    <row r="123" spans="1:10" ht="72.599999999999994" customHeight="1">
      <c r="A123" s="13" t="s">
        <v>34</v>
      </c>
      <c r="B123" s="67" t="s">
        <v>114</v>
      </c>
      <c r="C123" s="67"/>
      <c r="D123" s="67"/>
      <c r="E123" s="67"/>
      <c r="F123" s="67"/>
      <c r="G123" s="67"/>
      <c r="H123" s="67"/>
      <c r="I123" s="67"/>
      <c r="J123" s="68"/>
    </row>
    <row r="124" spans="1:10" ht="15.75">
      <c r="A124" s="69" t="s">
        <v>36</v>
      </c>
      <c r="B124" s="70"/>
      <c r="C124" s="70"/>
      <c r="D124" s="70"/>
      <c r="E124" s="70"/>
      <c r="F124" s="70"/>
      <c r="G124" s="70"/>
      <c r="H124" s="70"/>
      <c r="I124" s="70"/>
      <c r="J124" s="71"/>
    </row>
    <row r="125" spans="1:10" ht="15.75">
      <c r="A125" s="82" t="s">
        <v>37</v>
      </c>
      <c r="B125" s="83"/>
      <c r="C125" s="83"/>
      <c r="D125" s="83"/>
      <c r="E125" s="83"/>
      <c r="F125" s="83"/>
      <c r="G125" s="83"/>
      <c r="H125" s="83"/>
      <c r="I125" s="83"/>
      <c r="J125" s="84"/>
    </row>
    <row r="126" spans="1:10" ht="15" customHeight="1">
      <c r="A126" s="92" t="s">
        <v>38</v>
      </c>
      <c r="B126" s="93"/>
      <c r="C126" s="94" t="s">
        <v>39</v>
      </c>
      <c r="D126" s="95"/>
      <c r="E126" s="95"/>
      <c r="F126" s="95" t="s">
        <v>40</v>
      </c>
      <c r="G126" s="95"/>
      <c r="H126" s="93"/>
      <c r="I126" s="94" t="s">
        <v>41</v>
      </c>
      <c r="J126" s="96"/>
    </row>
    <row r="127" spans="1:10" ht="15" customHeight="1">
      <c r="A127" s="97">
        <v>87754340</v>
      </c>
      <c r="B127" s="98"/>
      <c r="C127" s="99">
        <v>87754340</v>
      </c>
      <c r="D127" s="100"/>
      <c r="E127" s="101"/>
      <c r="F127" s="99">
        <v>39836991.600000001</v>
      </c>
      <c r="G127" s="100"/>
      <c r="H127" s="101"/>
      <c r="I127" s="102">
        <f>IF(F127&gt;0,F127/C127,0)</f>
        <v>0.45396035797203876</v>
      </c>
      <c r="J127" s="103"/>
    </row>
    <row r="128" spans="1:10" ht="15.75">
      <c r="A128" s="82" t="s">
        <v>42</v>
      </c>
      <c r="B128" s="83"/>
      <c r="C128" s="83"/>
      <c r="D128" s="83"/>
      <c r="E128" s="83"/>
      <c r="F128" s="83"/>
      <c r="G128" s="83"/>
      <c r="H128" s="83"/>
      <c r="I128" s="83"/>
      <c r="J128" s="84"/>
    </row>
    <row r="129" spans="1:10">
      <c r="A129" s="14"/>
      <c r="B129"/>
      <c r="C129" s="89" t="s">
        <v>145</v>
      </c>
      <c r="D129" s="90"/>
      <c r="E129" s="89" t="s">
        <v>44</v>
      </c>
      <c r="F129" s="90"/>
      <c r="G129" s="89" t="s">
        <v>45</v>
      </c>
      <c r="H129" s="89"/>
      <c r="I129" s="89" t="s">
        <v>46</v>
      </c>
      <c r="J129" s="91"/>
    </row>
    <row r="130" spans="1:10" ht="38.25">
      <c r="A130" s="15" t="s">
        <v>47</v>
      </c>
      <c r="B130" s="16" t="s">
        <v>48</v>
      </c>
      <c r="C130" s="16" t="s">
        <v>49</v>
      </c>
      <c r="D130" s="16" t="s">
        <v>50</v>
      </c>
      <c r="E130" s="16" t="s">
        <v>51</v>
      </c>
      <c r="F130" s="16" t="s">
        <v>52</v>
      </c>
      <c r="G130" s="16" t="s">
        <v>53</v>
      </c>
      <c r="H130" s="48" t="s">
        <v>54</v>
      </c>
      <c r="I130" s="16" t="s">
        <v>55</v>
      </c>
      <c r="J130" s="17" t="s">
        <v>56</v>
      </c>
    </row>
    <row r="131" spans="1:10" ht="62.25" customHeight="1">
      <c r="A131" s="18" t="s">
        <v>162</v>
      </c>
      <c r="B131" s="19"/>
      <c r="C131" s="20">
        <v>6000</v>
      </c>
      <c r="D131" s="21">
        <v>5680542.5</v>
      </c>
      <c r="E131" s="20">
        <v>1500</v>
      </c>
      <c r="F131" s="22">
        <v>0</v>
      </c>
      <c r="G131" s="46">
        <v>614</v>
      </c>
      <c r="H131" s="45">
        <v>0</v>
      </c>
      <c r="I131" s="47">
        <f>IF(G131&gt;0,G131/C131,0)</f>
        <v>0.10233333333333333</v>
      </c>
      <c r="J131" s="25">
        <f>IF(H131&gt;0,H131/D131,0)</f>
        <v>0</v>
      </c>
    </row>
    <row r="132" spans="1:10" ht="108">
      <c r="A132" s="26" t="s">
        <v>163</v>
      </c>
      <c r="B132" s="27"/>
      <c r="C132" s="20">
        <v>6000</v>
      </c>
      <c r="D132" s="22">
        <v>900000</v>
      </c>
      <c r="E132" s="28">
        <v>1500</v>
      </c>
      <c r="F132" s="22">
        <v>92000</v>
      </c>
      <c r="G132" s="29">
        <v>758</v>
      </c>
      <c r="H132" s="49">
        <v>92000</v>
      </c>
      <c r="I132" s="24">
        <f t="shared" ref="I132:I133" si="3">IF(G132&gt;0,G132/C132,0)</f>
        <v>0.12633333333333333</v>
      </c>
      <c r="J132" s="25">
        <f>IF(H132&gt;0,H132/D132,0)</f>
        <v>0.10222222222222223</v>
      </c>
    </row>
    <row r="133" spans="1:10" ht="120">
      <c r="A133" s="26" t="s">
        <v>164</v>
      </c>
      <c r="B133" s="27"/>
      <c r="C133" s="28">
        <v>6510</v>
      </c>
      <c r="D133" s="30">
        <v>5833182.5</v>
      </c>
      <c r="E133" s="28">
        <v>1630</v>
      </c>
      <c r="F133" s="30">
        <v>10000</v>
      </c>
      <c r="G133" s="29">
        <v>987</v>
      </c>
      <c r="H133" s="30">
        <v>10000</v>
      </c>
      <c r="I133" s="24">
        <f t="shared" si="3"/>
        <v>0.15161290322580645</v>
      </c>
      <c r="J133" s="31">
        <f>IF(H133&gt;0,H133/D133,0)</f>
        <v>1.7143300419625136E-3</v>
      </c>
    </row>
    <row r="134" spans="1:10" ht="15.75">
      <c r="A134" s="69" t="s">
        <v>60</v>
      </c>
      <c r="B134" s="70"/>
      <c r="C134" s="70"/>
      <c r="D134" s="70"/>
      <c r="E134" s="70"/>
      <c r="F134" s="70"/>
      <c r="G134" s="70"/>
      <c r="H134" s="70"/>
      <c r="I134" s="70"/>
      <c r="J134" s="71"/>
    </row>
    <row r="135" spans="1:10" ht="15.75">
      <c r="A135" s="82" t="s">
        <v>61</v>
      </c>
      <c r="B135" s="83"/>
      <c r="C135" s="83"/>
      <c r="D135" s="83"/>
      <c r="E135" s="83"/>
      <c r="F135" s="83"/>
      <c r="G135" s="83"/>
      <c r="H135" s="83"/>
      <c r="I135" s="83"/>
      <c r="J135" s="84"/>
    </row>
    <row r="136" spans="1:10">
      <c r="A136" s="32" t="s">
        <v>62</v>
      </c>
      <c r="B136" s="85" t="s">
        <v>162</v>
      </c>
      <c r="C136" s="85"/>
      <c r="D136" s="85"/>
      <c r="E136" s="85"/>
      <c r="F136" s="85"/>
      <c r="G136" s="85"/>
      <c r="H136" s="85"/>
      <c r="I136" s="85"/>
      <c r="J136" s="86"/>
    </row>
    <row r="137" spans="1:10" ht="30">
      <c r="A137" s="32" t="s">
        <v>63</v>
      </c>
      <c r="B137" s="87" t="s">
        <v>118</v>
      </c>
      <c r="C137" s="87"/>
      <c r="D137" s="87"/>
      <c r="E137" s="87"/>
      <c r="F137" s="87"/>
      <c r="G137" s="87"/>
      <c r="H137" s="87"/>
      <c r="I137" s="87"/>
      <c r="J137" s="88"/>
    </row>
    <row r="138" spans="1:10" ht="31.5" customHeight="1">
      <c r="A138" s="32" t="s">
        <v>65</v>
      </c>
      <c r="B138" s="67" t="s">
        <v>165</v>
      </c>
      <c r="C138" s="67"/>
      <c r="D138" s="67"/>
      <c r="E138" s="67"/>
      <c r="F138" s="67"/>
      <c r="G138" s="67"/>
      <c r="H138" s="67"/>
      <c r="I138" s="67"/>
      <c r="J138" s="68"/>
    </row>
    <row r="139" spans="1:10" ht="90.6" customHeight="1">
      <c r="A139" s="32" t="s">
        <v>67</v>
      </c>
      <c r="B139" s="67" t="s">
        <v>204</v>
      </c>
      <c r="C139" s="67"/>
      <c r="D139" s="67"/>
      <c r="E139" s="67"/>
      <c r="F139" s="67"/>
      <c r="G139" s="67"/>
      <c r="H139" s="67"/>
      <c r="I139" s="67"/>
      <c r="J139" s="68"/>
    </row>
    <row r="140" spans="1:10" ht="28.5" customHeight="1">
      <c r="A140" s="32" t="s">
        <v>62</v>
      </c>
      <c r="B140" s="80" t="s">
        <v>163</v>
      </c>
      <c r="C140" s="80"/>
      <c r="D140" s="80"/>
      <c r="E140" s="80"/>
      <c r="F140" s="80"/>
      <c r="G140" s="80"/>
      <c r="H140" s="80"/>
      <c r="I140" s="80"/>
      <c r="J140" s="81"/>
    </row>
    <row r="141" spans="1:10" ht="30">
      <c r="A141" s="32" t="s">
        <v>63</v>
      </c>
      <c r="B141" s="67" t="s">
        <v>121</v>
      </c>
      <c r="C141" s="67"/>
      <c r="D141" s="67"/>
      <c r="E141" s="67"/>
      <c r="F141" s="67"/>
      <c r="G141" s="67"/>
      <c r="H141" s="67"/>
      <c r="I141" s="67"/>
      <c r="J141" s="68"/>
    </row>
    <row r="142" spans="1:10" ht="33" customHeight="1">
      <c r="A142" s="32" t="s">
        <v>65</v>
      </c>
      <c r="B142" s="67" t="s">
        <v>166</v>
      </c>
      <c r="C142" s="67"/>
      <c r="D142" s="67"/>
      <c r="E142" s="67"/>
      <c r="F142" s="67"/>
      <c r="G142" s="67"/>
      <c r="H142" s="67"/>
      <c r="I142" s="67"/>
      <c r="J142" s="68"/>
    </row>
    <row r="143" spans="1:10" ht="69" customHeight="1">
      <c r="A143" s="32" t="s">
        <v>67</v>
      </c>
      <c r="B143" s="67" t="s">
        <v>167</v>
      </c>
      <c r="C143" s="67"/>
      <c r="D143" s="67"/>
      <c r="E143" s="67"/>
      <c r="F143" s="67"/>
      <c r="G143" s="67"/>
      <c r="H143" s="67"/>
      <c r="I143" s="67"/>
      <c r="J143" s="68"/>
    </row>
    <row r="144" spans="1:10" ht="33.75" customHeight="1">
      <c r="A144" s="32" t="s">
        <v>62</v>
      </c>
      <c r="B144" s="80" t="s">
        <v>164</v>
      </c>
      <c r="C144" s="80"/>
      <c r="D144" s="80"/>
      <c r="E144" s="80"/>
      <c r="F144" s="80"/>
      <c r="G144" s="80"/>
      <c r="H144" s="80"/>
      <c r="I144" s="80"/>
      <c r="J144" s="81"/>
    </row>
    <row r="145" spans="1:10" ht="36.75" customHeight="1">
      <c r="A145" s="32" t="s">
        <v>63</v>
      </c>
      <c r="B145" s="67" t="s">
        <v>124</v>
      </c>
      <c r="C145" s="67"/>
      <c r="D145" s="67"/>
      <c r="E145" s="67"/>
      <c r="F145" s="67"/>
      <c r="G145" s="67"/>
      <c r="H145" s="67"/>
      <c r="I145" s="67"/>
      <c r="J145" s="68"/>
    </row>
    <row r="146" spans="1:10" ht="51.75" customHeight="1">
      <c r="A146" s="32" t="s">
        <v>65</v>
      </c>
      <c r="B146" s="67" t="s">
        <v>168</v>
      </c>
      <c r="C146" s="67"/>
      <c r="D146" s="67"/>
      <c r="E146" s="67"/>
      <c r="F146" s="67"/>
      <c r="G146" s="67"/>
      <c r="H146" s="67"/>
      <c r="I146" s="67"/>
      <c r="J146" s="68"/>
    </row>
    <row r="147" spans="1:10" ht="95.45" customHeight="1">
      <c r="A147" s="32" t="s">
        <v>67</v>
      </c>
      <c r="B147" s="67" t="s">
        <v>169</v>
      </c>
      <c r="C147" s="67"/>
      <c r="D147" s="67"/>
      <c r="E147" s="67"/>
      <c r="F147" s="67"/>
      <c r="G147" s="67"/>
      <c r="H147" s="67"/>
      <c r="I147" s="67"/>
      <c r="J147" s="68"/>
    </row>
    <row r="148" spans="1:10" ht="15.75">
      <c r="A148" s="69" t="s">
        <v>75</v>
      </c>
      <c r="B148" s="70"/>
      <c r="C148" s="70"/>
      <c r="D148" s="70"/>
      <c r="E148" s="70"/>
      <c r="F148" s="70"/>
      <c r="G148" s="70"/>
      <c r="H148" s="70"/>
      <c r="I148" s="70"/>
      <c r="J148" s="71"/>
    </row>
    <row r="149" spans="1:10" ht="15.75">
      <c r="A149" s="72" t="s">
        <v>76</v>
      </c>
      <c r="B149" s="73"/>
      <c r="C149" s="73"/>
      <c r="D149" s="73"/>
      <c r="E149" s="73"/>
      <c r="F149" s="73"/>
      <c r="G149" s="73"/>
      <c r="H149" s="73"/>
      <c r="I149" s="73"/>
      <c r="J149" s="74"/>
    </row>
    <row r="150" spans="1:10" ht="21.95" customHeight="1">
      <c r="A150" s="75" t="s">
        <v>205</v>
      </c>
      <c r="B150" s="76"/>
      <c r="C150" s="76"/>
      <c r="D150" s="76"/>
      <c r="E150" s="76"/>
      <c r="F150" s="76"/>
      <c r="G150" s="76"/>
      <c r="H150" s="76"/>
      <c r="I150" s="76"/>
      <c r="J150" s="77"/>
    </row>
    <row r="151" spans="1:10">
      <c r="A151" s="78" t="s">
        <v>128</v>
      </c>
      <c r="B151" s="78"/>
      <c r="C151" s="78"/>
      <c r="D151" s="78"/>
      <c r="E151" s="78"/>
      <c r="F151" s="78"/>
      <c r="G151" s="78"/>
      <c r="H151" s="78"/>
      <c r="I151" s="78"/>
      <c r="J151" s="78"/>
    </row>
    <row r="152" spans="1:10" ht="9.75" customHeight="1">
      <c r="A152" s="34"/>
      <c r="B152" s="34"/>
      <c r="C152" s="34"/>
      <c r="D152" s="34"/>
      <c r="E152" s="34"/>
      <c r="F152" s="34"/>
      <c r="G152" s="34"/>
      <c r="H152" s="34"/>
      <c r="I152" s="34"/>
      <c r="J152" s="34"/>
    </row>
    <row r="153" spans="1:10">
      <c r="A153" s="41" t="s">
        <v>129</v>
      </c>
      <c r="B153" s="42" t="s">
        <v>130</v>
      </c>
    </row>
    <row r="154" spans="1:10">
      <c r="A154" s="41" t="s">
        <v>131</v>
      </c>
      <c r="B154" s="43">
        <v>45490</v>
      </c>
    </row>
    <row r="155" spans="1:10">
      <c r="A155" s="41" t="s">
        <v>132</v>
      </c>
      <c r="B155" s="66">
        <v>0.41666666666666669</v>
      </c>
      <c r="C155"/>
      <c r="E155"/>
      <c r="F155"/>
      <c r="G155"/>
      <c r="H155"/>
      <c r="I155"/>
      <c r="J155"/>
    </row>
    <row r="156" spans="1:10">
      <c r="A156" s="42"/>
    </row>
    <row r="157" spans="1:10" ht="15" customHeight="1">
      <c r="A157" s="41" t="s">
        <v>170</v>
      </c>
      <c r="B157"/>
      <c r="C157" s="116"/>
      <c r="D157" s="116"/>
      <c r="E157" s="116"/>
      <c r="F157" s="116"/>
      <c r="G157" s="116"/>
      <c r="H157" s="116"/>
      <c r="I157"/>
      <c r="J157"/>
    </row>
    <row r="158" spans="1:10" ht="30" customHeight="1">
      <c r="A158" s="115" t="s">
        <v>171</v>
      </c>
      <c r="B158" s="115"/>
      <c r="C158" s="115"/>
      <c r="D158" s="115"/>
      <c r="E158" s="115"/>
      <c r="F158" s="115"/>
      <c r="G158" s="115"/>
      <c r="H158" s="115"/>
      <c r="I158" s="115"/>
      <c r="J158" s="115"/>
    </row>
    <row r="159" spans="1:10" ht="30" customHeight="1">
      <c r="A159"/>
      <c r="B159"/>
      <c r="C159"/>
      <c r="D159"/>
      <c r="E159"/>
      <c r="F159"/>
      <c r="G159"/>
      <c r="H159"/>
      <c r="I159"/>
      <c r="J159"/>
    </row>
    <row r="160" spans="1:10" ht="15" customHeight="1">
      <c r="A160" s="41" t="s">
        <v>172</v>
      </c>
      <c r="B160"/>
      <c r="C160" s="116"/>
      <c r="D160" s="116"/>
      <c r="E160" s="116"/>
      <c r="F160" s="116"/>
      <c r="G160" s="116"/>
      <c r="H160" s="116"/>
      <c r="I160"/>
      <c r="J160"/>
    </row>
    <row r="161" spans="1:10" ht="30" customHeight="1">
      <c r="A161" s="115" t="s">
        <v>134</v>
      </c>
      <c r="B161" s="115"/>
      <c r="C161" s="115"/>
      <c r="D161" s="115"/>
      <c r="E161" s="115"/>
      <c r="F161" s="115"/>
      <c r="G161" s="115"/>
      <c r="H161" s="115"/>
      <c r="I161" s="115"/>
      <c r="J161" s="115"/>
    </row>
    <row r="162" spans="1:10">
      <c r="A162"/>
      <c r="B162"/>
      <c r="C162"/>
      <c r="D162"/>
      <c r="E162"/>
      <c r="F162"/>
      <c r="G162"/>
      <c r="H162"/>
      <c r="I162"/>
      <c r="J162"/>
    </row>
    <row r="163" spans="1:10" ht="15.75" customHeight="1">
      <c r="A163"/>
      <c r="B163"/>
      <c r="C163"/>
      <c r="D163"/>
      <c r="E163"/>
      <c r="F163"/>
      <c r="G163"/>
      <c r="H163"/>
      <c r="I163"/>
      <c r="J163"/>
    </row>
    <row r="164" spans="1:10" ht="15" customHeight="1">
      <c r="A164"/>
      <c r="B164"/>
      <c r="C164"/>
      <c r="D164"/>
      <c r="E164"/>
      <c r="F164"/>
      <c r="G164"/>
      <c r="H164"/>
      <c r="I164"/>
      <c r="J164"/>
    </row>
    <row r="165" spans="1:10" ht="15" customHeight="1">
      <c r="A165"/>
      <c r="B165"/>
      <c r="C165"/>
      <c r="D165"/>
      <c r="E165"/>
      <c r="F165"/>
      <c r="G165"/>
      <c r="H165"/>
      <c r="I165"/>
      <c r="J165"/>
    </row>
    <row r="166" spans="1:10">
      <c r="A166"/>
      <c r="B166"/>
      <c r="C166"/>
      <c r="D166"/>
      <c r="E166"/>
      <c r="F166"/>
      <c r="G166"/>
      <c r="H166"/>
      <c r="I166"/>
      <c r="J166"/>
    </row>
    <row r="167" spans="1:10">
      <c r="A167"/>
      <c r="B167"/>
      <c r="C167"/>
      <c r="D167"/>
      <c r="E167"/>
      <c r="F167"/>
      <c r="G167"/>
      <c r="H167"/>
      <c r="I167"/>
      <c r="J167"/>
    </row>
    <row r="168" spans="1:10">
      <c r="A168"/>
      <c r="B168"/>
      <c r="C168"/>
      <c r="D168"/>
      <c r="E168"/>
      <c r="F168"/>
      <c r="G168"/>
      <c r="H168"/>
      <c r="I168"/>
      <c r="J168"/>
    </row>
    <row r="169" spans="1:10">
      <c r="A169"/>
      <c r="B169"/>
      <c r="C169"/>
      <c r="D169"/>
      <c r="E169"/>
      <c r="F169"/>
      <c r="G169"/>
      <c r="H169"/>
      <c r="I169"/>
      <c r="J169"/>
    </row>
  </sheetData>
  <mergeCells count="175">
    <mergeCell ref="A5:J5"/>
    <mergeCell ref="A6:J6"/>
    <mergeCell ref="A7:J7"/>
    <mergeCell ref="B8:J8"/>
    <mergeCell ref="B9:J9"/>
    <mergeCell ref="B10:J10"/>
    <mergeCell ref="B1:J1"/>
    <mergeCell ref="B2:C2"/>
    <mergeCell ref="D2:H2"/>
    <mergeCell ref="B3:C3"/>
    <mergeCell ref="D3:H3"/>
    <mergeCell ref="A4:J4"/>
    <mergeCell ref="A17:J17"/>
    <mergeCell ref="B18:J18"/>
    <mergeCell ref="B19:J19"/>
    <mergeCell ref="B20:J20"/>
    <mergeCell ref="B21:J21"/>
    <mergeCell ref="A22:J22"/>
    <mergeCell ref="B11:J11"/>
    <mergeCell ref="B12:J12"/>
    <mergeCell ref="A13:J13"/>
    <mergeCell ref="C14:J14"/>
    <mergeCell ref="C15:J15"/>
    <mergeCell ref="C16:J16"/>
    <mergeCell ref="A23:J23"/>
    <mergeCell ref="A24:B24"/>
    <mergeCell ref="C24:E24"/>
    <mergeCell ref="F24:H24"/>
    <mergeCell ref="I24:J24"/>
    <mergeCell ref="A25:B25"/>
    <mergeCell ref="C25:E25"/>
    <mergeCell ref="F25:H25"/>
    <mergeCell ref="I25:J25"/>
    <mergeCell ref="A33:J33"/>
    <mergeCell ref="B34:J34"/>
    <mergeCell ref="B35:J35"/>
    <mergeCell ref="B36:J36"/>
    <mergeCell ref="B37:J37"/>
    <mergeCell ref="B38:J38"/>
    <mergeCell ref="A26:J26"/>
    <mergeCell ref="C27:D27"/>
    <mergeCell ref="E27:F27"/>
    <mergeCell ref="G27:H27"/>
    <mergeCell ref="I27:J27"/>
    <mergeCell ref="A32:J32"/>
    <mergeCell ref="B45:J45"/>
    <mergeCell ref="A46:J46"/>
    <mergeCell ref="A47:J47"/>
    <mergeCell ref="A48:J48"/>
    <mergeCell ref="A50:J50"/>
    <mergeCell ref="B51:J51"/>
    <mergeCell ref="B39:J39"/>
    <mergeCell ref="B40:J40"/>
    <mergeCell ref="B41:J41"/>
    <mergeCell ref="B42:J42"/>
    <mergeCell ref="B43:J43"/>
    <mergeCell ref="B44:J44"/>
    <mergeCell ref="B52:J52"/>
    <mergeCell ref="B53:J53"/>
    <mergeCell ref="B54:J54"/>
    <mergeCell ref="A55:J55"/>
    <mergeCell ref="A56:J56"/>
    <mergeCell ref="A57:B57"/>
    <mergeCell ref="C57:E57"/>
    <mergeCell ref="F57:H57"/>
    <mergeCell ref="I57:J57"/>
    <mergeCell ref="A65:J65"/>
    <mergeCell ref="A66:J66"/>
    <mergeCell ref="B67:J67"/>
    <mergeCell ref="B68:J68"/>
    <mergeCell ref="B69:J69"/>
    <mergeCell ref="B70:J70"/>
    <mergeCell ref="A58:B58"/>
    <mergeCell ref="C58:E58"/>
    <mergeCell ref="F58:H58"/>
    <mergeCell ref="I58:J58"/>
    <mergeCell ref="A59:J59"/>
    <mergeCell ref="C60:D60"/>
    <mergeCell ref="E60:F60"/>
    <mergeCell ref="G60:H60"/>
    <mergeCell ref="I60:J60"/>
    <mergeCell ref="B77:J77"/>
    <mergeCell ref="B78:J78"/>
    <mergeCell ref="B79:J79"/>
    <mergeCell ref="B80:J80"/>
    <mergeCell ref="B81:J81"/>
    <mergeCell ref="B82:J82"/>
    <mergeCell ref="B71:J71"/>
    <mergeCell ref="B72:J72"/>
    <mergeCell ref="B73:J73"/>
    <mergeCell ref="B74:J74"/>
    <mergeCell ref="B75:J75"/>
    <mergeCell ref="B76:J76"/>
    <mergeCell ref="B90:J90"/>
    <mergeCell ref="B91:J91"/>
    <mergeCell ref="A92:J92"/>
    <mergeCell ref="A93:J93"/>
    <mergeCell ref="A94:B94"/>
    <mergeCell ref="C94:E94"/>
    <mergeCell ref="F94:H94"/>
    <mergeCell ref="I94:J94"/>
    <mergeCell ref="A83:J83"/>
    <mergeCell ref="A84:J84"/>
    <mergeCell ref="A85:J85"/>
    <mergeCell ref="A87:J87"/>
    <mergeCell ref="B88:J88"/>
    <mergeCell ref="B89:J89"/>
    <mergeCell ref="A102:J102"/>
    <mergeCell ref="A103:J103"/>
    <mergeCell ref="B104:J104"/>
    <mergeCell ref="B105:J105"/>
    <mergeCell ref="B106:J106"/>
    <mergeCell ref="B107:J107"/>
    <mergeCell ref="A95:B95"/>
    <mergeCell ref="C95:E95"/>
    <mergeCell ref="F95:H95"/>
    <mergeCell ref="I95:J95"/>
    <mergeCell ref="A96:J96"/>
    <mergeCell ref="C97:D97"/>
    <mergeCell ref="E97:F97"/>
    <mergeCell ref="G97:H97"/>
    <mergeCell ref="I97:J97"/>
    <mergeCell ref="B114:J114"/>
    <mergeCell ref="B115:J115"/>
    <mergeCell ref="A116:J116"/>
    <mergeCell ref="A117:J117"/>
    <mergeCell ref="A118:J118"/>
    <mergeCell ref="A119:J119"/>
    <mergeCell ref="B108:J108"/>
    <mergeCell ref="B109:J109"/>
    <mergeCell ref="B110:J110"/>
    <mergeCell ref="B111:J111"/>
    <mergeCell ref="B112:J112"/>
    <mergeCell ref="B113:J113"/>
    <mergeCell ref="A126:B126"/>
    <mergeCell ref="C126:E126"/>
    <mergeCell ref="F126:H126"/>
    <mergeCell ref="I126:J126"/>
    <mergeCell ref="A127:B127"/>
    <mergeCell ref="C127:E127"/>
    <mergeCell ref="F127:H127"/>
    <mergeCell ref="I127:J127"/>
    <mergeCell ref="B120:J120"/>
    <mergeCell ref="B121:J121"/>
    <mergeCell ref="B122:J122"/>
    <mergeCell ref="B123:J123"/>
    <mergeCell ref="A124:J124"/>
    <mergeCell ref="A125:J125"/>
    <mergeCell ref="A135:J135"/>
    <mergeCell ref="B136:J136"/>
    <mergeCell ref="B137:J137"/>
    <mergeCell ref="B138:J138"/>
    <mergeCell ref="B139:J139"/>
    <mergeCell ref="B140:J140"/>
    <mergeCell ref="A128:J128"/>
    <mergeCell ref="C129:D129"/>
    <mergeCell ref="E129:F129"/>
    <mergeCell ref="G129:H129"/>
    <mergeCell ref="I129:J129"/>
    <mergeCell ref="A134:J134"/>
    <mergeCell ref="A158:J158"/>
    <mergeCell ref="C160:H160"/>
    <mergeCell ref="A161:J161"/>
    <mergeCell ref="B147:J147"/>
    <mergeCell ref="A148:J148"/>
    <mergeCell ref="A149:J149"/>
    <mergeCell ref="A150:J150"/>
    <mergeCell ref="A151:J151"/>
    <mergeCell ref="B141:J141"/>
    <mergeCell ref="B142:J142"/>
    <mergeCell ref="B143:J143"/>
    <mergeCell ref="B144:J144"/>
    <mergeCell ref="B145:J145"/>
    <mergeCell ref="B146:J146"/>
    <mergeCell ref="C157:H157"/>
  </mergeCells>
  <dataValidations count="16">
    <dataValidation allowBlank="1" sqref="A8"/>
    <dataValidation allowBlank="1" showInputMessage="1" prompt="Nombre del capítulo" sqref="B8:J10"/>
    <dataValidation allowBlank="1" showInputMessage="1" showErrorMessage="1" prompt="¿A quién va dirigido el programa?, ¿qué característica tiene esta población que requiere ser beneficiada?" sqref="B20:J20 B53:J53 B90:J90 B122:J122"/>
    <dataValidation allowBlank="1" showInputMessage="1" showErrorMessage="1" prompt="Nombre del producto" sqref="B34:J34 B67:J67 B104:J104 B71:J72 B75:J76 B42:J42 B38:J38 B79:J80 B108:J108 B112:J112 B136:J136 B144:J144 B140:J140"/>
    <dataValidation allowBlank="1" showInputMessage="1" showErrorMessage="1" prompt="¿En qué consiste el producto? su objetivo" sqref="B35:J35 B68:J68 B105:J105 B43:J43 B39:J39 B109:J109 B113:J113 B137:J137 B141:J141 B145"/>
    <dataValidation allowBlank="1" showInputMessage="1" showErrorMessage="1" prompt="1. Describir lo plasmado en el presupuesto_x000a_2. Describir lo alcanzado en términos financieros y de producción " sqref="B69:J69 B36:J36 B73:J73 B77:J77 B114:J114 B44:J44 B40:J40 B81:J81 B110:J110 B138:J138 B146:J146 B142:J142"/>
    <dataValidation allowBlank="1" showInputMessage="1" showErrorMessage="1" prompt="De existir desvío, explicar razones." sqref="B70:J70 B74:J74 B37:J37 B45:J45 B78:J78 B82:J82 B115:J115 B106:J107 B111:J111 B41:J41 B139:J139 B147:J147 B143:J143"/>
    <dataValidation allowBlank="1" showInputMessage="1" showErrorMessage="1" prompt="Oportunidades de mejora identificadas" sqref="A48:J49 A85:J85 A118:J118 A150:J150 A152:J152"/>
    <dataValidation allowBlank="1" showInputMessage="1" showErrorMessage="1" prompt="Presupuesto del programa" sqref="A25:C25 A58:C58 A95:C95 F95 F25 F58 A127:C127 F127"/>
    <dataValidation allowBlank="1" showInputMessage="1" showErrorMessage="1" prompt="¿En qué consiste el programa?" sqref="B19:J19 B52:J52 B89:J89 B121:J121"/>
    <dataValidation allowBlank="1" showInputMessage="1" showErrorMessage="1" prompt="Nombre de cada producto" sqref="A98 A28:A31 A61:A64 A130:A133"/>
    <dataValidation allowBlank="1" showInputMessage="1" showErrorMessage="1" prompt="Nombre del indicador" sqref="B28:B31 B61:B64 B98:B101 B130:B133"/>
    <dataValidation allowBlank="1" showInputMessage="1" showErrorMessage="1" prompt="Meta anual del indicador" sqref="E98 E61 E28 C28:C31 C61:C64 C98:C101 E130 C130:C133"/>
    <dataValidation allowBlank="1" showInputMessage="1" showErrorMessage="1" prompt="Monto presupuestado para el producto" sqref="F98 F61 F28 D28 E29:F31 D30:D31 E62:F64 D61:D64 E99:F101 D98:D101 F130 D130 E131:F133 D132:D133"/>
    <dataValidation allowBlank="1" showInputMessage="1" showErrorMessage="1" prompt="Meta alcanzada en el trimestre" sqref="G28:G31 G61:G64 G98:G101 G130:G133"/>
    <dataValidation allowBlank="1" showInputMessage="1" showErrorMessage="1" prompt="Monto ejecutado en el trimestre" sqref="H28:H31 H61:H64 H98:H101 H130:H133"/>
  </dataValidations>
  <pageMargins left="0.7" right="0.7" top="0.75" bottom="0.75" header="0.3" footer="0.3"/>
  <pageSetup paperSize="9" orientation="portrait" r:id="rId1"/>
  <drawing r:id="rId2"/>
  <tableParts count="4">
    <tablePart r:id="rId3"/>
    <tablePart r:id="rId4"/>
    <tablePart r:id="rId5"/>
    <tablePart r:id="rId6"/>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69"/>
  <sheetViews>
    <sheetView topLeftCell="A143" workbookViewId="0">
      <selection activeCell="B147" sqref="B147:J147"/>
    </sheetView>
  </sheetViews>
  <sheetFormatPr baseColWidth="10" defaultColWidth="11.42578125" defaultRowHeight="15"/>
  <cols>
    <col min="1" max="1" width="23" style="40" customWidth="1"/>
    <col min="2" max="2" width="12.7109375" style="40" customWidth="1"/>
    <col min="3" max="3" width="13.7109375" style="40" bestFit="1" customWidth="1"/>
    <col min="4" max="9" width="12.7109375" style="40" customWidth="1"/>
    <col min="10" max="10" width="25.85546875" style="40" customWidth="1"/>
    <col min="11" max="11" width="14.140625" bestFit="1" customWidth="1"/>
  </cols>
  <sheetData>
    <row r="1" spans="1:10" ht="21.75" thickBot="1">
      <c r="A1" s="1"/>
      <c r="B1" s="123" t="s">
        <v>0</v>
      </c>
      <c r="C1" s="124"/>
      <c r="D1" s="124"/>
      <c r="E1" s="124"/>
      <c r="F1" s="124"/>
      <c r="G1" s="124"/>
      <c r="H1" s="124"/>
      <c r="I1" s="124"/>
      <c r="J1" s="125"/>
    </row>
    <row r="2" spans="1:10" ht="21.75" thickBot="1">
      <c r="A2" s="2"/>
      <c r="B2" s="126" t="s">
        <v>1</v>
      </c>
      <c r="C2" s="127"/>
      <c r="D2" s="126" t="s">
        <v>2</v>
      </c>
      <c r="E2" s="127"/>
      <c r="F2" s="127"/>
      <c r="G2" s="127"/>
      <c r="H2" s="128"/>
      <c r="I2" s="3" t="s">
        <v>3</v>
      </c>
      <c r="J2" s="4" t="s">
        <v>4</v>
      </c>
    </row>
    <row r="3" spans="1:10" ht="21.75" thickBot="1">
      <c r="A3" s="5"/>
      <c r="B3" s="129" t="s">
        <v>5</v>
      </c>
      <c r="C3" s="130"/>
      <c r="D3" s="129" t="s">
        <v>173</v>
      </c>
      <c r="E3" s="130"/>
      <c r="F3" s="130"/>
      <c r="G3" s="130"/>
      <c r="H3" s="131"/>
      <c r="I3" s="6">
        <v>44470</v>
      </c>
      <c r="J3" s="7">
        <v>1</v>
      </c>
    </row>
    <row r="4" spans="1:10">
      <c r="A4" s="132"/>
      <c r="B4" s="133"/>
      <c r="C4" s="133"/>
      <c r="D4" s="134"/>
      <c r="E4" s="134"/>
      <c r="F4" s="134"/>
      <c r="G4" s="134"/>
      <c r="H4" s="134"/>
      <c r="I4" s="133"/>
      <c r="J4" s="135"/>
    </row>
    <row r="5" spans="1:10" ht="3" customHeight="1">
      <c r="A5" s="117"/>
      <c r="B5" s="118"/>
      <c r="C5" s="118"/>
      <c r="D5" s="118"/>
      <c r="E5" s="118"/>
      <c r="F5" s="118"/>
      <c r="G5" s="118"/>
      <c r="H5" s="118"/>
      <c r="I5" s="118"/>
      <c r="J5" s="119"/>
    </row>
    <row r="6" spans="1:10" ht="15.75">
      <c r="A6" s="69" t="s">
        <v>7</v>
      </c>
      <c r="B6" s="70"/>
      <c r="C6" s="70"/>
      <c r="D6" s="70"/>
      <c r="E6" s="70"/>
      <c r="F6" s="70"/>
      <c r="G6" s="70"/>
      <c r="H6" s="70"/>
      <c r="I6" s="70"/>
      <c r="J6" s="71"/>
    </row>
    <row r="7" spans="1:10" ht="15.75">
      <c r="A7" s="82" t="s">
        <v>8</v>
      </c>
      <c r="B7" s="83"/>
      <c r="C7" s="83"/>
      <c r="D7" s="83"/>
      <c r="E7" s="83"/>
      <c r="F7" s="83"/>
      <c r="G7" s="83"/>
      <c r="H7" s="83"/>
      <c r="I7" s="83"/>
      <c r="J7" s="84"/>
    </row>
    <row r="8" spans="1:10">
      <c r="A8" s="8" t="s">
        <v>9</v>
      </c>
      <c r="B8" s="120" t="s">
        <v>10</v>
      </c>
      <c r="C8" s="121"/>
      <c r="D8" s="121"/>
      <c r="E8" s="121"/>
      <c r="F8" s="121"/>
      <c r="G8" s="121"/>
      <c r="H8" s="121"/>
      <c r="I8" s="121"/>
      <c r="J8" s="122"/>
    </row>
    <row r="9" spans="1:10" ht="15" customHeight="1">
      <c r="A9" s="9" t="s">
        <v>11</v>
      </c>
      <c r="B9" s="120" t="s">
        <v>12</v>
      </c>
      <c r="C9" s="121"/>
      <c r="D9" s="121"/>
      <c r="E9" s="121"/>
      <c r="F9" s="121"/>
      <c r="G9" s="121"/>
      <c r="H9" s="121"/>
      <c r="I9" s="121"/>
      <c r="J9" s="122"/>
    </row>
    <row r="10" spans="1:10">
      <c r="A10" s="9" t="s">
        <v>13</v>
      </c>
      <c r="B10" s="120" t="s">
        <v>14</v>
      </c>
      <c r="C10" s="121"/>
      <c r="D10" s="121"/>
      <c r="E10" s="121"/>
      <c r="F10" s="121"/>
      <c r="G10" s="121"/>
      <c r="H10" s="121"/>
      <c r="I10" s="121"/>
      <c r="J10" s="122"/>
    </row>
    <row r="11" spans="1:10" ht="31.5" customHeight="1">
      <c r="A11" s="8" t="s">
        <v>15</v>
      </c>
      <c r="B11" s="139" t="s">
        <v>136</v>
      </c>
      <c r="C11" s="87"/>
      <c r="D11" s="87"/>
      <c r="E11" s="87"/>
      <c r="F11" s="87"/>
      <c r="G11" s="87"/>
      <c r="H11" s="87"/>
      <c r="I11" s="87"/>
      <c r="J11" s="88"/>
    </row>
    <row r="12" spans="1:10" ht="30.75" customHeight="1">
      <c r="A12" s="8" t="s">
        <v>17</v>
      </c>
      <c r="B12" s="139" t="s">
        <v>137</v>
      </c>
      <c r="C12" s="87"/>
      <c r="D12" s="87"/>
      <c r="E12" s="87"/>
      <c r="F12" s="87"/>
      <c r="G12" s="87"/>
      <c r="H12" s="87"/>
      <c r="I12" s="87"/>
      <c r="J12" s="88"/>
    </row>
    <row r="13" spans="1:10" ht="15.75">
      <c r="A13" s="69" t="s">
        <v>19</v>
      </c>
      <c r="B13" s="70"/>
      <c r="C13" s="70"/>
      <c r="D13" s="70"/>
      <c r="E13" s="70"/>
      <c r="F13" s="70"/>
      <c r="G13" s="70"/>
      <c r="H13" s="70"/>
      <c r="I13" s="70"/>
      <c r="J13" s="71"/>
    </row>
    <row r="14" spans="1:10" ht="51" customHeight="1">
      <c r="A14" s="8" t="s">
        <v>20</v>
      </c>
      <c r="B14" s="10">
        <v>2</v>
      </c>
      <c r="C14" s="114" t="s">
        <v>21</v>
      </c>
      <c r="D14" s="114"/>
      <c r="E14" s="114"/>
      <c r="F14" s="114"/>
      <c r="G14" s="114"/>
      <c r="H14" s="114"/>
      <c r="I14" s="114"/>
      <c r="J14" s="114"/>
    </row>
    <row r="15" spans="1:10" ht="48" customHeight="1">
      <c r="A15" s="8" t="s">
        <v>22</v>
      </c>
      <c r="B15" s="11">
        <v>2.2999999999999998</v>
      </c>
      <c r="C15" s="114" t="s">
        <v>23</v>
      </c>
      <c r="D15" s="114"/>
      <c r="E15" s="114"/>
      <c r="F15" s="114"/>
      <c r="G15" s="114"/>
      <c r="H15" s="114"/>
      <c r="I15" s="114"/>
      <c r="J15" s="114"/>
    </row>
    <row r="16" spans="1:10" ht="28.5" customHeight="1">
      <c r="A16" s="8" t="s">
        <v>24</v>
      </c>
      <c r="B16" s="12" t="s">
        <v>25</v>
      </c>
      <c r="C16" s="114" t="s">
        <v>26</v>
      </c>
      <c r="D16" s="114"/>
      <c r="E16" s="114"/>
      <c r="F16" s="114"/>
      <c r="G16" s="114"/>
      <c r="H16" s="114"/>
      <c r="I16" s="114"/>
      <c r="J16" s="114"/>
    </row>
    <row r="17" spans="1:10" ht="15.75">
      <c r="A17" s="69" t="s">
        <v>27</v>
      </c>
      <c r="B17" s="70"/>
      <c r="C17" s="70"/>
      <c r="D17" s="70"/>
      <c r="E17" s="70"/>
      <c r="F17" s="70"/>
      <c r="G17" s="70"/>
      <c r="H17" s="70"/>
      <c r="I17" s="70"/>
      <c r="J17" s="71"/>
    </row>
    <row r="18" spans="1:10">
      <c r="A18" s="8" t="s">
        <v>28</v>
      </c>
      <c r="B18" s="85" t="s">
        <v>29</v>
      </c>
      <c r="C18" s="85"/>
      <c r="D18" s="85"/>
      <c r="E18" s="85"/>
      <c r="F18" s="85"/>
      <c r="G18" s="85"/>
      <c r="H18" s="85"/>
      <c r="I18" s="85"/>
      <c r="J18" s="86"/>
    </row>
    <row r="19" spans="1:10" ht="49.15" customHeight="1">
      <c r="A19" s="13" t="s">
        <v>30</v>
      </c>
      <c r="B19" s="87" t="s">
        <v>31</v>
      </c>
      <c r="C19" s="87"/>
      <c r="D19" s="87"/>
      <c r="E19" s="87"/>
      <c r="F19" s="87"/>
      <c r="G19" s="87"/>
      <c r="H19" s="87"/>
      <c r="I19" s="87"/>
      <c r="J19" s="88"/>
    </row>
    <row r="20" spans="1:10">
      <c r="A20" s="13" t="s">
        <v>32</v>
      </c>
      <c r="B20" s="87" t="s">
        <v>33</v>
      </c>
      <c r="C20" s="87"/>
      <c r="D20" s="87"/>
      <c r="E20" s="87"/>
      <c r="F20" s="87"/>
      <c r="G20" s="87"/>
      <c r="H20" s="87"/>
      <c r="I20" s="87"/>
      <c r="J20" s="88"/>
    </row>
    <row r="21" spans="1:10" ht="72.599999999999994" customHeight="1">
      <c r="A21" s="13" t="s">
        <v>34</v>
      </c>
      <c r="B21" s="87" t="s">
        <v>35</v>
      </c>
      <c r="C21" s="87"/>
      <c r="D21" s="87"/>
      <c r="E21" s="87"/>
      <c r="F21" s="87"/>
      <c r="G21" s="87"/>
      <c r="H21" s="87"/>
      <c r="I21" s="87"/>
      <c r="J21" s="88"/>
    </row>
    <row r="22" spans="1:10" ht="15.75">
      <c r="A22" s="69" t="s">
        <v>36</v>
      </c>
      <c r="B22" s="70"/>
      <c r="C22" s="70"/>
      <c r="D22" s="70"/>
      <c r="E22" s="70"/>
      <c r="F22" s="70"/>
      <c r="G22" s="70"/>
      <c r="H22" s="70"/>
      <c r="I22" s="70"/>
      <c r="J22" s="71"/>
    </row>
    <row r="23" spans="1:10" ht="15.75">
      <c r="A23" s="82" t="s">
        <v>37</v>
      </c>
      <c r="B23" s="83"/>
      <c r="C23" s="83"/>
      <c r="D23" s="83"/>
      <c r="E23" s="83"/>
      <c r="F23" s="83"/>
      <c r="G23" s="83"/>
      <c r="H23" s="83"/>
      <c r="I23" s="83"/>
      <c r="J23" s="84"/>
    </row>
    <row r="24" spans="1:10" ht="15" customHeight="1">
      <c r="A24" s="92" t="s">
        <v>38</v>
      </c>
      <c r="B24" s="93"/>
      <c r="C24" s="94" t="s">
        <v>39</v>
      </c>
      <c r="D24" s="95"/>
      <c r="E24" s="95"/>
      <c r="F24" s="95" t="s">
        <v>40</v>
      </c>
      <c r="G24" s="95"/>
      <c r="H24" s="93"/>
      <c r="I24" s="94" t="s">
        <v>41</v>
      </c>
      <c r="J24" s="96"/>
    </row>
    <row r="25" spans="1:10" ht="15" customHeight="1">
      <c r="A25" s="97">
        <v>14274980</v>
      </c>
      <c r="B25" s="98"/>
      <c r="C25" s="99">
        <v>21474960</v>
      </c>
      <c r="D25" s="100"/>
      <c r="E25" s="101"/>
      <c r="F25" s="99">
        <v>8755900.3200000003</v>
      </c>
      <c r="G25" s="100"/>
      <c r="H25" s="101"/>
      <c r="I25" s="102">
        <f>IF(F25&gt;0,F25/C25,0)</f>
        <v>0.40772603627666826</v>
      </c>
      <c r="J25" s="103"/>
    </row>
    <row r="26" spans="1:10" ht="15.75">
      <c r="A26" s="82" t="s">
        <v>42</v>
      </c>
      <c r="B26" s="83"/>
      <c r="C26" s="83"/>
      <c r="D26" s="83"/>
      <c r="E26" s="83"/>
      <c r="F26" s="83"/>
      <c r="G26" s="83"/>
      <c r="H26" s="83"/>
      <c r="I26" s="83"/>
      <c r="J26" s="84"/>
    </row>
    <row r="27" spans="1:10">
      <c r="A27" s="14"/>
      <c r="B27"/>
      <c r="C27" s="89" t="s">
        <v>43</v>
      </c>
      <c r="D27" s="90"/>
      <c r="E27" s="89" t="s">
        <v>174</v>
      </c>
      <c r="F27" s="90"/>
      <c r="G27" s="89" t="s">
        <v>175</v>
      </c>
      <c r="H27" s="89"/>
      <c r="I27" s="89" t="s">
        <v>46</v>
      </c>
      <c r="J27" s="91"/>
    </row>
    <row r="28" spans="1:10" ht="38.25">
      <c r="A28" s="15" t="s">
        <v>47</v>
      </c>
      <c r="B28" s="16" t="s">
        <v>48</v>
      </c>
      <c r="C28" s="16" t="s">
        <v>49</v>
      </c>
      <c r="D28" s="16" t="s">
        <v>50</v>
      </c>
      <c r="E28" s="16" t="s">
        <v>51</v>
      </c>
      <c r="F28" s="16" t="s">
        <v>52</v>
      </c>
      <c r="G28" s="16" t="s">
        <v>53</v>
      </c>
      <c r="H28" s="16" t="s">
        <v>54</v>
      </c>
      <c r="I28" s="16" t="s">
        <v>55</v>
      </c>
      <c r="J28" s="17" t="s">
        <v>56</v>
      </c>
    </row>
    <row r="29" spans="1:10" ht="39" customHeight="1">
      <c r="A29" s="18" t="s">
        <v>139</v>
      </c>
      <c r="B29" s="19"/>
      <c r="C29" s="20">
        <v>200</v>
      </c>
      <c r="D29" s="21">
        <v>14349661.66</v>
      </c>
      <c r="E29" s="20">
        <f>SUM(Tabla1[[#This Row],[Física
(C)]]+Tabla16[[#This Row],[Física
(C)]])</f>
        <v>90</v>
      </c>
      <c r="F29" s="22">
        <f>SUM(Tabla1[[#This Row],[Financiera
(D)]]+Tabla16[[#This Row],[Financiera
(D)]])</f>
        <v>6430422.4199999999</v>
      </c>
      <c r="G29" s="23">
        <f>SUM(Tabla1[[#This Row],[Física 
(E)]]+Tabla16[[#This Row],[Física 
(E)]])</f>
        <v>67</v>
      </c>
      <c r="H29" s="45">
        <f>SUM(Tabla1[[#This Row],[Financiera 
 (F)]]+Tabla16[[#This Row],[Financiera 
 (F)]])</f>
        <v>6430601.9800000004</v>
      </c>
      <c r="I29" s="24">
        <f>IF(G29&gt;0,G29/C29,0)</f>
        <v>0.33500000000000002</v>
      </c>
      <c r="J29" s="25">
        <f>IF(H29&gt;0,H29/D29,0)</f>
        <v>0.44813613953877712</v>
      </c>
    </row>
    <row r="30" spans="1:10" ht="48">
      <c r="A30" s="26" t="s">
        <v>140</v>
      </c>
      <c r="B30" s="27"/>
      <c r="C30" s="20">
        <v>76</v>
      </c>
      <c r="D30" s="22">
        <v>3600000</v>
      </c>
      <c r="E30" s="28">
        <f>SUM(Tabla1[[#This Row],[Física
(C)]]+Tabla16[[#This Row],[Física
(C)]])</f>
        <v>31</v>
      </c>
      <c r="F30" s="22">
        <f>SUM(Tabla1[[#This Row],[Financiera
(D)]]+Tabla16[[#This Row],[Financiera
(D)]])</f>
        <v>1200000</v>
      </c>
      <c r="G30" s="29">
        <f>SUM(Tabla1[[#This Row],[Física 
(E)]]+Tabla16[[#This Row],[Física 
(E)]])</f>
        <v>21</v>
      </c>
      <c r="H30" s="22">
        <f>SUM(Tabla1[[#This Row],[Financiera 
 (F)]]+Tabla16[[#This Row],[Financiera 
 (F)]])</f>
        <v>1200000</v>
      </c>
      <c r="I30" s="24">
        <f t="shared" ref="I30:J31" si="0">IF(G30&gt;0,G30/C30,0)</f>
        <v>0.27631578947368424</v>
      </c>
      <c r="J30" s="25">
        <f t="shared" si="0"/>
        <v>0.33333333333333331</v>
      </c>
    </row>
    <row r="31" spans="1:10" ht="36">
      <c r="A31" s="26" t="s">
        <v>141</v>
      </c>
      <c r="B31" s="27"/>
      <c r="C31" s="28">
        <v>717</v>
      </c>
      <c r="D31" s="30">
        <v>3600000</v>
      </c>
      <c r="E31" s="28">
        <f>SUM(Tabla1[[#This Row],[Física
(C)]]+Tabla16[[#This Row],[Física
(C)]])</f>
        <v>321</v>
      </c>
      <c r="F31" s="30">
        <f>SUM(Tabla1[[#This Row],[Financiera
(D)]]+Tabla16[[#This Row],[Financiera
(D)]])</f>
        <v>1200000</v>
      </c>
      <c r="G31" s="29">
        <f>SUM(Tabla1[[#This Row],[Física 
(E)]]+Tabla16[[#This Row],[Física 
(E)]])</f>
        <v>264</v>
      </c>
      <c r="H31" s="30">
        <f>SUM(Tabla1[[#This Row],[Financiera 
 (F)]]+Tabla16[[#This Row],[Financiera 
 (F)]])</f>
        <v>0</v>
      </c>
      <c r="I31" s="24">
        <f t="shared" si="0"/>
        <v>0.3682008368200837</v>
      </c>
      <c r="J31" s="31">
        <f t="shared" si="0"/>
        <v>0</v>
      </c>
    </row>
    <row r="32" spans="1:10" ht="15.75">
      <c r="A32" s="69" t="s">
        <v>60</v>
      </c>
      <c r="B32" s="70"/>
      <c r="C32" s="70"/>
      <c r="D32" s="70"/>
      <c r="E32" s="70"/>
      <c r="F32" s="70"/>
      <c r="G32" s="70"/>
      <c r="H32" s="70"/>
      <c r="I32" s="70"/>
      <c r="J32" s="71"/>
    </row>
    <row r="33" spans="1:10" ht="15.75">
      <c r="A33" s="82" t="s">
        <v>61</v>
      </c>
      <c r="B33" s="83"/>
      <c r="C33" s="83"/>
      <c r="D33" s="83"/>
      <c r="E33" s="83"/>
      <c r="F33" s="83"/>
      <c r="G33" s="83"/>
      <c r="H33" s="83"/>
      <c r="I33" s="83"/>
      <c r="J33" s="84"/>
    </row>
    <row r="34" spans="1:10">
      <c r="A34" s="32" t="s">
        <v>62</v>
      </c>
      <c r="B34" s="85" t="s">
        <v>139</v>
      </c>
      <c r="C34" s="85"/>
      <c r="D34" s="85"/>
      <c r="E34" s="85"/>
      <c r="F34" s="85"/>
      <c r="G34" s="85"/>
      <c r="H34" s="85"/>
      <c r="I34" s="85"/>
      <c r="J34" s="86"/>
    </row>
    <row r="35" spans="1:10" ht="30">
      <c r="A35" s="32" t="s">
        <v>63</v>
      </c>
      <c r="B35" s="87" t="s">
        <v>64</v>
      </c>
      <c r="C35" s="87"/>
      <c r="D35" s="87"/>
      <c r="E35" s="87"/>
      <c r="F35" s="87"/>
      <c r="G35" s="87"/>
      <c r="H35" s="87"/>
      <c r="I35" s="87"/>
      <c r="J35" s="88"/>
    </row>
    <row r="36" spans="1:10" ht="31.5" customHeight="1">
      <c r="A36" s="32" t="s">
        <v>65</v>
      </c>
      <c r="B36" s="87" t="s">
        <v>176</v>
      </c>
      <c r="C36" s="87"/>
      <c r="D36" s="87"/>
      <c r="E36" s="87"/>
      <c r="F36" s="87"/>
      <c r="G36" s="87"/>
      <c r="H36" s="87"/>
      <c r="I36" s="87"/>
      <c r="J36" s="88"/>
    </row>
    <row r="37" spans="1:10" ht="71.099999999999994" customHeight="1">
      <c r="A37" s="32" t="s">
        <v>67</v>
      </c>
      <c r="B37" s="67" t="s">
        <v>206</v>
      </c>
      <c r="C37" s="67"/>
      <c r="D37" s="67"/>
      <c r="E37" s="67"/>
      <c r="F37" s="67"/>
      <c r="G37" s="67"/>
      <c r="H37" s="67"/>
      <c r="I37" s="67"/>
      <c r="J37" s="68"/>
    </row>
    <row r="38" spans="1:10">
      <c r="A38" s="32" t="s">
        <v>62</v>
      </c>
      <c r="B38" s="80" t="s">
        <v>140</v>
      </c>
      <c r="C38" s="80"/>
      <c r="D38" s="80"/>
      <c r="E38" s="80"/>
      <c r="F38" s="80"/>
      <c r="G38" s="80"/>
      <c r="H38" s="80"/>
      <c r="I38" s="80"/>
      <c r="J38" s="81"/>
    </row>
    <row r="39" spans="1:10" ht="30">
      <c r="A39" s="32" t="s">
        <v>63</v>
      </c>
      <c r="B39" s="67" t="s">
        <v>69</v>
      </c>
      <c r="C39" s="67"/>
      <c r="D39" s="67"/>
      <c r="E39" s="67"/>
      <c r="F39" s="67"/>
      <c r="G39" s="67"/>
      <c r="H39" s="67"/>
      <c r="I39" s="67"/>
      <c r="J39" s="68"/>
    </row>
    <row r="40" spans="1:10" ht="33" customHeight="1">
      <c r="A40" s="32" t="s">
        <v>65</v>
      </c>
      <c r="B40" s="67" t="s">
        <v>177</v>
      </c>
      <c r="C40" s="67"/>
      <c r="D40" s="67"/>
      <c r="E40" s="67"/>
      <c r="F40" s="67"/>
      <c r="G40" s="67"/>
      <c r="H40" s="67"/>
      <c r="I40" s="67"/>
      <c r="J40" s="68"/>
    </row>
    <row r="41" spans="1:10" ht="44.1" customHeight="1">
      <c r="A41" s="32" t="s">
        <v>67</v>
      </c>
      <c r="B41" s="67" t="s">
        <v>142</v>
      </c>
      <c r="C41" s="112"/>
      <c r="D41" s="112"/>
      <c r="E41" s="112"/>
      <c r="F41" s="112"/>
      <c r="G41" s="112"/>
      <c r="H41" s="112"/>
      <c r="I41" s="112"/>
      <c r="J41" s="113"/>
    </row>
    <row r="42" spans="1:10">
      <c r="A42" s="32" t="s">
        <v>62</v>
      </c>
      <c r="B42" s="80" t="s">
        <v>141</v>
      </c>
      <c r="C42" s="80"/>
      <c r="D42" s="80"/>
      <c r="E42" s="80"/>
      <c r="F42" s="80"/>
      <c r="G42" s="80"/>
      <c r="H42" s="80"/>
      <c r="I42" s="80"/>
      <c r="J42" s="81"/>
    </row>
    <row r="43" spans="1:10" ht="30">
      <c r="A43" s="32" t="s">
        <v>63</v>
      </c>
      <c r="B43" s="67" t="s">
        <v>72</v>
      </c>
      <c r="C43" s="67"/>
      <c r="D43" s="67"/>
      <c r="E43" s="67"/>
      <c r="F43" s="67"/>
      <c r="G43" s="67"/>
      <c r="H43" s="67"/>
      <c r="I43" s="67"/>
      <c r="J43" s="68"/>
    </row>
    <row r="44" spans="1:10" ht="21" customHeight="1">
      <c r="A44" s="32" t="s">
        <v>65</v>
      </c>
      <c r="B44" s="67" t="s">
        <v>178</v>
      </c>
      <c r="C44" s="67"/>
      <c r="D44" s="67"/>
      <c r="E44" s="67"/>
      <c r="F44" s="67"/>
      <c r="G44" s="67"/>
      <c r="H44" s="67"/>
      <c r="I44" s="67"/>
      <c r="J44" s="68"/>
    </row>
    <row r="45" spans="1:10" ht="53.1" customHeight="1">
      <c r="A45" s="32" t="s">
        <v>67</v>
      </c>
      <c r="B45" s="67" t="s">
        <v>207</v>
      </c>
      <c r="C45" s="67"/>
      <c r="D45" s="67"/>
      <c r="E45" s="67"/>
      <c r="F45" s="67"/>
      <c r="G45" s="67"/>
      <c r="H45" s="67"/>
      <c r="I45" s="67"/>
      <c r="J45" s="68"/>
    </row>
    <row r="46" spans="1:10" ht="15.75">
      <c r="A46" s="69" t="s">
        <v>75</v>
      </c>
      <c r="B46" s="70"/>
      <c r="C46" s="70"/>
      <c r="D46" s="70"/>
      <c r="E46" s="70"/>
      <c r="F46" s="70"/>
      <c r="G46" s="70"/>
      <c r="H46" s="70"/>
      <c r="I46" s="70"/>
      <c r="J46" s="71"/>
    </row>
    <row r="47" spans="1:10" ht="15.75">
      <c r="A47" s="72" t="s">
        <v>76</v>
      </c>
      <c r="B47" s="73"/>
      <c r="C47" s="73"/>
      <c r="D47" s="73"/>
      <c r="E47" s="73"/>
      <c r="F47" s="73"/>
      <c r="G47" s="73"/>
      <c r="H47" s="73"/>
      <c r="I47" s="73"/>
      <c r="J47" s="74"/>
    </row>
    <row r="48" spans="1:10">
      <c r="A48" s="75" t="s">
        <v>77</v>
      </c>
      <c r="B48" s="76"/>
      <c r="C48" s="76"/>
      <c r="D48" s="76"/>
      <c r="E48" s="76"/>
      <c r="F48" s="76"/>
      <c r="G48" s="76"/>
      <c r="H48" s="76"/>
      <c r="I48" s="76"/>
      <c r="J48" s="77"/>
    </row>
    <row r="49" spans="1:11" ht="5.25" customHeight="1">
      <c r="A49" s="33"/>
      <c r="B49" s="34"/>
      <c r="C49" s="34"/>
      <c r="D49" s="34"/>
      <c r="E49" s="34"/>
      <c r="F49" s="34"/>
      <c r="G49" s="34"/>
      <c r="H49" s="34"/>
      <c r="I49" s="34"/>
      <c r="J49" s="35"/>
    </row>
    <row r="50" spans="1:11" ht="15.75">
      <c r="A50" s="69" t="s">
        <v>27</v>
      </c>
      <c r="B50" s="70"/>
      <c r="C50" s="70"/>
      <c r="D50" s="70"/>
      <c r="E50" s="70"/>
      <c r="F50" s="70"/>
      <c r="G50" s="70"/>
      <c r="H50" s="70"/>
      <c r="I50" s="70"/>
      <c r="J50" s="71"/>
    </row>
    <row r="51" spans="1:11">
      <c r="A51" s="8" t="s">
        <v>28</v>
      </c>
      <c r="B51" s="85" t="s">
        <v>78</v>
      </c>
      <c r="C51" s="85"/>
      <c r="D51" s="85"/>
      <c r="E51" s="85"/>
      <c r="F51" s="85"/>
      <c r="G51" s="85"/>
      <c r="H51" s="85"/>
      <c r="I51" s="85"/>
      <c r="J51" s="86"/>
    </row>
    <row r="52" spans="1:11" ht="79.150000000000006" customHeight="1">
      <c r="A52" s="13" t="s">
        <v>30</v>
      </c>
      <c r="B52" s="87" t="s">
        <v>79</v>
      </c>
      <c r="C52" s="87"/>
      <c r="D52" s="87"/>
      <c r="E52" s="87"/>
      <c r="F52" s="87"/>
      <c r="G52" s="87"/>
      <c r="H52" s="87"/>
      <c r="I52" s="87"/>
      <c r="J52" s="88"/>
    </row>
    <row r="53" spans="1:11" ht="28.5" customHeight="1">
      <c r="A53" s="13" t="s">
        <v>32</v>
      </c>
      <c r="B53" s="87" t="s">
        <v>80</v>
      </c>
      <c r="C53" s="87"/>
      <c r="D53" s="87"/>
      <c r="E53" s="87"/>
      <c r="F53" s="87"/>
      <c r="G53" s="87"/>
      <c r="H53" s="87"/>
      <c r="I53" s="87"/>
      <c r="J53" s="88"/>
    </row>
    <row r="54" spans="1:11" ht="69" customHeight="1">
      <c r="A54" s="13" t="s">
        <v>34</v>
      </c>
      <c r="B54" s="87" t="s">
        <v>81</v>
      </c>
      <c r="C54" s="87"/>
      <c r="D54" s="87"/>
      <c r="E54" s="87"/>
      <c r="F54" s="87"/>
      <c r="G54" s="87"/>
      <c r="H54" s="87"/>
      <c r="I54" s="87"/>
      <c r="J54" s="88"/>
    </row>
    <row r="55" spans="1:11" ht="15.75">
      <c r="A55" s="69" t="s">
        <v>36</v>
      </c>
      <c r="B55" s="70"/>
      <c r="C55" s="70"/>
      <c r="D55" s="70"/>
      <c r="E55" s="70"/>
      <c r="F55" s="70"/>
      <c r="G55" s="70"/>
      <c r="H55" s="70"/>
      <c r="I55" s="70"/>
      <c r="J55" s="71"/>
    </row>
    <row r="56" spans="1:11" ht="15.75">
      <c r="A56" s="82" t="s">
        <v>37</v>
      </c>
      <c r="B56" s="83"/>
      <c r="C56" s="83"/>
      <c r="D56" s="83"/>
      <c r="E56" s="83"/>
      <c r="F56" s="83"/>
      <c r="G56" s="83"/>
      <c r="H56" s="83"/>
      <c r="I56" s="83"/>
      <c r="J56" s="84"/>
    </row>
    <row r="57" spans="1:11">
      <c r="A57" s="92" t="s">
        <v>38</v>
      </c>
      <c r="B57" s="93"/>
      <c r="C57" s="94" t="s">
        <v>39</v>
      </c>
      <c r="D57" s="95"/>
      <c r="E57" s="95"/>
      <c r="F57" s="95" t="s">
        <v>40</v>
      </c>
      <c r="G57" s="95"/>
      <c r="H57" s="93"/>
      <c r="I57" s="94" t="s">
        <v>41</v>
      </c>
      <c r="J57" s="96"/>
    </row>
    <row r="58" spans="1:11">
      <c r="A58" s="97">
        <v>226899050</v>
      </c>
      <c r="B58" s="98"/>
      <c r="C58" s="109">
        <v>232054040</v>
      </c>
      <c r="D58" s="110"/>
      <c r="E58" s="111"/>
      <c r="F58" s="99">
        <v>113454990.39</v>
      </c>
      <c r="G58" s="100"/>
      <c r="H58" s="101"/>
      <c r="I58" s="102">
        <f>IF(F58&gt;0,F58/C58,0)</f>
        <v>0.48891624722413796</v>
      </c>
      <c r="J58" s="103"/>
      <c r="K58" s="36"/>
    </row>
    <row r="59" spans="1:11" ht="15.75">
      <c r="A59" s="82" t="s">
        <v>42</v>
      </c>
      <c r="B59" s="83"/>
      <c r="C59" s="83"/>
      <c r="D59" s="83"/>
      <c r="E59" s="83"/>
      <c r="F59" s="83"/>
      <c r="G59" s="83"/>
      <c r="H59" s="83"/>
      <c r="I59" s="83"/>
      <c r="J59" s="84"/>
    </row>
    <row r="60" spans="1:11">
      <c r="A60" s="14"/>
      <c r="B60"/>
      <c r="C60" s="89" t="s">
        <v>145</v>
      </c>
      <c r="D60" s="90"/>
      <c r="E60" s="89" t="s">
        <v>174</v>
      </c>
      <c r="F60" s="90"/>
      <c r="G60" s="89" t="s">
        <v>175</v>
      </c>
      <c r="H60" s="89"/>
      <c r="I60" s="89" t="s">
        <v>46</v>
      </c>
      <c r="J60" s="91"/>
    </row>
    <row r="61" spans="1:11" ht="38.25">
      <c r="A61" s="15" t="s">
        <v>47</v>
      </c>
      <c r="B61" s="16" t="s">
        <v>48</v>
      </c>
      <c r="C61" s="16" t="s">
        <v>49</v>
      </c>
      <c r="D61" s="16" t="s">
        <v>50</v>
      </c>
      <c r="E61" s="16" t="s">
        <v>51</v>
      </c>
      <c r="F61" s="16" t="s">
        <v>52</v>
      </c>
      <c r="G61" s="16" t="s">
        <v>53</v>
      </c>
      <c r="H61" s="16" t="s">
        <v>54</v>
      </c>
      <c r="I61" s="16" t="s">
        <v>55</v>
      </c>
      <c r="J61" s="17" t="s">
        <v>56</v>
      </c>
    </row>
    <row r="62" spans="1:11" ht="72">
      <c r="A62" s="18" t="s">
        <v>146</v>
      </c>
      <c r="B62" s="19"/>
      <c r="C62" s="20">
        <v>400</v>
      </c>
      <c r="D62" s="22">
        <v>33752947.899999999</v>
      </c>
      <c r="E62" s="29">
        <f>SUM(Tabla13[[#This Row],[Física
(C)]]+Tabla137[[#This Row],[Física
(C)]])</f>
        <v>190</v>
      </c>
      <c r="F62" s="22">
        <f>Tabla13[[#This Row],[Financiera
(D)]]+Tabla137[[#This Row],[Financiera
(D)]]</f>
        <v>16233750.42</v>
      </c>
      <c r="G62" s="23">
        <f>SUM(Tabla13[[#This Row],[Física 
(E)]]+Tabla137[[#This Row],[Física 
(E)]])</f>
        <v>196</v>
      </c>
      <c r="H62" s="22">
        <f>SUM(Tabla13[[#This Row],[Financiera 
 (F)]]+Tabla137[[#This Row],[Financiera 
 (F)]])</f>
        <v>16113002.52</v>
      </c>
      <c r="I62" s="37">
        <f>IF(G62&gt;0,G62/C62,0)</f>
        <v>0.49</v>
      </c>
      <c r="J62" s="25">
        <f>IF(H62&gt;0,H62/D62,0)</f>
        <v>0.47738059999197879</v>
      </c>
    </row>
    <row r="63" spans="1:11" ht="72">
      <c r="A63" s="26" t="s">
        <v>147</v>
      </c>
      <c r="B63" s="27"/>
      <c r="C63" s="28">
        <v>10400</v>
      </c>
      <c r="D63" s="30">
        <v>194027188.91</v>
      </c>
      <c r="E63" s="29">
        <f>SUM(Tabla13[[#This Row],[Física
(C)]]+Tabla137[[#This Row],[Física
(C)]])</f>
        <v>3600</v>
      </c>
      <c r="F63" s="30">
        <f>Tabla13[[#This Row],[Financiera
(D)]]+Tabla137[[#This Row],[Financiera
(D)]]</f>
        <v>96922336.780000001</v>
      </c>
      <c r="G63" s="29">
        <f>SUM(Tabla13[[#This Row],[Física 
(E)]]+Tabla137[[#This Row],[Física 
(E)]])</f>
        <v>6716</v>
      </c>
      <c r="H63" s="30">
        <f>SUM(Tabla13[[#This Row],[Financiera 
 (F)]]+Tabla137[[#This Row],[Financiera 
 (F)]])</f>
        <v>96566987.870000005</v>
      </c>
      <c r="I63" s="38">
        <f>IF(G63&gt;0,G63/C63,0)</f>
        <v>0.64576923076923076</v>
      </c>
      <c r="J63" s="31">
        <f>IF(H63&gt;0,H63/D63,0)</f>
        <v>0.4976982267922917</v>
      </c>
    </row>
    <row r="64" spans="1:11" ht="60">
      <c r="A64" s="39" t="s">
        <v>148</v>
      </c>
      <c r="B64" s="27"/>
      <c r="C64" s="28">
        <v>186</v>
      </c>
      <c r="D64" s="30">
        <v>2050000</v>
      </c>
      <c r="E64" s="29">
        <f>SUM(Tabla13[[#This Row],[Física
(C)]]+Tabla137[[#This Row],[Física
(C)]])</f>
        <v>93</v>
      </c>
      <c r="F64" s="30">
        <f>Tabla13[[#This Row],[Financiera
(D)]]+Tabla137[[#This Row],[Financiera
(D)]]</f>
        <v>775000</v>
      </c>
      <c r="G64" s="29">
        <f>SUM(Tabla13[[#This Row],[Física 
(E)]]+Tabla137[[#This Row],[Física 
(E)]])</f>
        <v>107</v>
      </c>
      <c r="H64" s="30">
        <f>SUM(Tabla13[[#This Row],[Financiera 
 (F)]]+Tabla137[[#This Row],[Financiera 
 (F)]])</f>
        <v>775000</v>
      </c>
      <c r="I64" s="38">
        <f t="shared" ref="I64" si="1">IF(G64&gt;0,G64/C64,0)</f>
        <v>0.57526881720430112</v>
      </c>
      <c r="J64" s="25">
        <f>IF(H64&gt;0,H64/D64,0)</f>
        <v>0.37804878048780488</v>
      </c>
    </row>
    <row r="65" spans="1:10" ht="15.75">
      <c r="A65" s="69" t="s">
        <v>60</v>
      </c>
      <c r="B65" s="70"/>
      <c r="C65" s="70"/>
      <c r="D65" s="70"/>
      <c r="E65" s="70"/>
      <c r="F65" s="70"/>
      <c r="G65" s="70"/>
      <c r="H65" s="70"/>
      <c r="I65" s="70"/>
      <c r="J65" s="71"/>
    </row>
    <row r="66" spans="1:10" ht="15.75">
      <c r="A66" s="82" t="s">
        <v>61</v>
      </c>
      <c r="B66" s="83"/>
      <c r="C66" s="83"/>
      <c r="D66" s="83"/>
      <c r="E66" s="83"/>
      <c r="F66" s="83"/>
      <c r="G66" s="83"/>
      <c r="H66" s="83"/>
      <c r="I66" s="83"/>
      <c r="J66" s="84"/>
    </row>
    <row r="67" spans="1:10" ht="27" customHeight="1">
      <c r="A67" s="32" t="s">
        <v>62</v>
      </c>
      <c r="B67" s="85" t="s">
        <v>146</v>
      </c>
      <c r="C67" s="85"/>
      <c r="D67" s="85"/>
      <c r="E67" s="85"/>
      <c r="F67" s="85"/>
      <c r="G67" s="85"/>
      <c r="H67" s="85"/>
      <c r="I67" s="85"/>
      <c r="J67" s="86"/>
    </row>
    <row r="68" spans="1:10" ht="34.15" customHeight="1">
      <c r="A68" s="32" t="s">
        <v>63</v>
      </c>
      <c r="B68" s="87" t="s">
        <v>86</v>
      </c>
      <c r="C68" s="87"/>
      <c r="D68" s="87"/>
      <c r="E68" s="87"/>
      <c r="F68" s="87"/>
      <c r="G68" s="87"/>
      <c r="H68" s="87"/>
      <c r="I68" s="87"/>
      <c r="J68" s="88"/>
    </row>
    <row r="69" spans="1:10" ht="39" customHeight="1">
      <c r="A69" s="32" t="s">
        <v>65</v>
      </c>
      <c r="B69" s="87" t="s">
        <v>179</v>
      </c>
      <c r="C69" s="87"/>
      <c r="D69" s="87"/>
      <c r="E69" s="87"/>
      <c r="F69" s="87"/>
      <c r="G69" s="87"/>
      <c r="H69" s="87"/>
      <c r="I69" s="87"/>
      <c r="J69" s="88"/>
    </row>
    <row r="70" spans="1:10" ht="64.5" customHeight="1">
      <c r="A70" s="32" t="s">
        <v>67</v>
      </c>
      <c r="B70" s="67" t="s">
        <v>208</v>
      </c>
      <c r="C70" s="67"/>
      <c r="D70" s="67"/>
      <c r="E70" s="67"/>
      <c r="F70" s="67"/>
      <c r="G70" s="67"/>
      <c r="H70" s="67"/>
      <c r="I70" s="67"/>
      <c r="J70" s="68"/>
    </row>
    <row r="71" spans="1:10" ht="24.75" customHeight="1">
      <c r="A71" s="32" t="s">
        <v>62</v>
      </c>
      <c r="B71" s="80" t="s">
        <v>147</v>
      </c>
      <c r="C71" s="80"/>
      <c r="D71" s="80"/>
      <c r="E71" s="80"/>
      <c r="F71" s="80"/>
      <c r="G71" s="80"/>
      <c r="H71" s="80"/>
      <c r="I71" s="80"/>
      <c r="J71" s="81"/>
    </row>
    <row r="72" spans="1:10" ht="30">
      <c r="A72" s="32" t="s">
        <v>63</v>
      </c>
      <c r="B72" s="87" t="s">
        <v>89</v>
      </c>
      <c r="C72" s="87"/>
      <c r="D72" s="87"/>
      <c r="E72" s="87"/>
      <c r="F72" s="87"/>
      <c r="G72" s="87"/>
      <c r="H72" s="87"/>
      <c r="I72" s="87"/>
      <c r="J72" s="88"/>
    </row>
    <row r="73" spans="1:10" ht="28.5" customHeight="1">
      <c r="A73" s="32" t="s">
        <v>65</v>
      </c>
      <c r="B73" s="87" t="s">
        <v>180</v>
      </c>
      <c r="C73" s="87"/>
      <c r="D73" s="87"/>
      <c r="E73" s="87"/>
      <c r="F73" s="87"/>
      <c r="G73" s="87"/>
      <c r="H73" s="87"/>
      <c r="I73" s="87"/>
      <c r="J73" s="88"/>
    </row>
    <row r="74" spans="1:10" ht="47.1" customHeight="1">
      <c r="A74" s="32" t="s">
        <v>67</v>
      </c>
      <c r="B74" s="67" t="s">
        <v>151</v>
      </c>
      <c r="C74" s="67"/>
      <c r="D74" s="67"/>
      <c r="E74" s="67"/>
      <c r="F74" s="67"/>
      <c r="G74" s="67"/>
      <c r="H74" s="67"/>
      <c r="I74" s="67"/>
      <c r="J74" s="68"/>
    </row>
    <row r="75" spans="1:10" ht="30" customHeight="1">
      <c r="A75" s="32" t="s">
        <v>62</v>
      </c>
      <c r="B75" s="80" t="s">
        <v>148</v>
      </c>
      <c r="C75" s="80"/>
      <c r="D75" s="80"/>
      <c r="E75" s="80"/>
      <c r="F75" s="80"/>
      <c r="G75" s="80"/>
      <c r="H75" s="80"/>
      <c r="I75" s="80"/>
      <c r="J75" s="81"/>
    </row>
    <row r="76" spans="1:10" ht="30" customHeight="1">
      <c r="A76" s="32" t="s">
        <v>63</v>
      </c>
      <c r="B76" s="87" t="s">
        <v>92</v>
      </c>
      <c r="C76" s="87"/>
      <c r="D76" s="87"/>
      <c r="E76" s="87"/>
      <c r="F76" s="87"/>
      <c r="G76" s="87"/>
      <c r="H76" s="87"/>
      <c r="I76" s="87"/>
      <c r="J76" s="88"/>
    </row>
    <row r="77" spans="1:10" ht="40.5" customHeight="1">
      <c r="A77" s="32" t="s">
        <v>65</v>
      </c>
      <c r="B77" s="87" t="s">
        <v>181</v>
      </c>
      <c r="C77" s="87"/>
      <c r="D77" s="87"/>
      <c r="E77" s="87"/>
      <c r="F77" s="87"/>
      <c r="G77" s="87"/>
      <c r="H77" s="87"/>
      <c r="I77" s="87"/>
      <c r="J77" s="88"/>
    </row>
    <row r="78" spans="1:10" ht="61.5" customHeight="1">
      <c r="A78" s="32" t="s">
        <v>67</v>
      </c>
      <c r="B78" s="67" t="s">
        <v>209</v>
      </c>
      <c r="C78" s="67"/>
      <c r="D78" s="67"/>
      <c r="E78" s="67"/>
      <c r="F78" s="67"/>
      <c r="G78" s="67"/>
      <c r="H78" s="67"/>
      <c r="I78" s="67"/>
      <c r="J78" s="68"/>
    </row>
    <row r="79" spans="1:10" ht="30.75" hidden="1" customHeight="1">
      <c r="A79" s="32" t="s">
        <v>62</v>
      </c>
      <c r="B79" s="80" t="s">
        <v>153</v>
      </c>
      <c r="C79" s="80"/>
      <c r="D79" s="80"/>
      <c r="E79" s="80"/>
      <c r="F79" s="80"/>
      <c r="G79" s="80"/>
      <c r="H79" s="80"/>
      <c r="I79" s="80"/>
      <c r="J79" s="81"/>
    </row>
    <row r="80" spans="1:10" ht="30" hidden="1">
      <c r="A80" s="32" t="s">
        <v>63</v>
      </c>
      <c r="B80" s="87" t="s">
        <v>154</v>
      </c>
      <c r="C80" s="87"/>
      <c r="D80" s="87"/>
      <c r="E80" s="87"/>
      <c r="F80" s="87"/>
      <c r="G80" s="87"/>
      <c r="H80" s="87"/>
      <c r="I80" s="87"/>
      <c r="J80" s="88"/>
    </row>
    <row r="81" spans="1:10" ht="29.25" hidden="1" customHeight="1">
      <c r="A81" s="32" t="s">
        <v>65</v>
      </c>
      <c r="B81" s="67"/>
      <c r="C81" s="112"/>
      <c r="D81" s="112"/>
      <c r="E81" s="112"/>
      <c r="F81" s="112"/>
      <c r="G81" s="112"/>
      <c r="H81" s="112"/>
      <c r="I81" s="112"/>
      <c r="J81" s="113"/>
    </row>
    <row r="82" spans="1:10" ht="2.25" customHeight="1">
      <c r="A82" s="32" t="s">
        <v>67</v>
      </c>
      <c r="B82" s="67"/>
      <c r="C82" s="67"/>
      <c r="D82" s="67"/>
      <c r="E82" s="67"/>
      <c r="F82" s="67"/>
      <c r="G82" s="67"/>
      <c r="H82" s="67"/>
      <c r="I82" s="67"/>
      <c r="J82" s="68"/>
    </row>
    <row r="83" spans="1:10" ht="15.75">
      <c r="A83" s="69" t="s">
        <v>75</v>
      </c>
      <c r="B83" s="70"/>
      <c r="C83" s="70"/>
      <c r="D83" s="70"/>
      <c r="E83" s="70"/>
      <c r="F83" s="70"/>
      <c r="G83" s="70"/>
      <c r="H83" s="70"/>
      <c r="I83" s="70"/>
      <c r="J83" s="71"/>
    </row>
    <row r="84" spans="1:10" ht="15.75" customHeight="1">
      <c r="A84" s="72" t="s">
        <v>76</v>
      </c>
      <c r="B84" s="73"/>
      <c r="C84" s="73"/>
      <c r="D84" s="73"/>
      <c r="E84" s="73"/>
      <c r="F84" s="73"/>
      <c r="G84" s="73"/>
      <c r="H84" s="73"/>
      <c r="I84" s="73"/>
      <c r="J84" s="74"/>
    </row>
    <row r="85" spans="1:10" ht="5.25" customHeight="1">
      <c r="A85" s="136"/>
      <c r="B85" s="137"/>
      <c r="C85" s="137"/>
      <c r="D85" s="137"/>
      <c r="E85" s="137"/>
      <c r="F85" s="137"/>
      <c r="G85" s="137"/>
      <c r="H85" s="137"/>
      <c r="I85" s="137"/>
      <c r="J85" s="138"/>
    </row>
    <row r="86" spans="1:10" ht="6" customHeight="1"/>
    <row r="87" spans="1:10" ht="15.75">
      <c r="A87" s="69" t="s">
        <v>27</v>
      </c>
      <c r="B87" s="70"/>
      <c r="C87" s="70"/>
      <c r="D87" s="70"/>
      <c r="E87" s="70"/>
      <c r="F87" s="70"/>
      <c r="G87" s="70"/>
      <c r="H87" s="70"/>
      <c r="I87" s="70"/>
      <c r="J87" s="71"/>
    </row>
    <row r="88" spans="1:10">
      <c r="A88" s="8" t="s">
        <v>28</v>
      </c>
      <c r="B88" s="85" t="s">
        <v>95</v>
      </c>
      <c r="C88" s="85"/>
      <c r="D88" s="85"/>
      <c r="E88" s="85"/>
      <c r="F88" s="85"/>
      <c r="G88" s="85"/>
      <c r="H88" s="85"/>
      <c r="I88" s="85"/>
      <c r="J88" s="86"/>
    </row>
    <row r="89" spans="1:10" ht="54.75" customHeight="1">
      <c r="A89" s="13" t="s">
        <v>30</v>
      </c>
      <c r="B89" s="87" t="s">
        <v>201</v>
      </c>
      <c r="C89" s="87"/>
      <c r="D89" s="87"/>
      <c r="E89" s="87"/>
      <c r="F89" s="87"/>
      <c r="G89" s="87"/>
      <c r="H89" s="87"/>
      <c r="I89" s="87"/>
      <c r="J89" s="88"/>
    </row>
    <row r="90" spans="1:10" ht="57.75" customHeight="1">
      <c r="A90" s="13" t="s">
        <v>32</v>
      </c>
      <c r="B90" s="87" t="s">
        <v>97</v>
      </c>
      <c r="C90" s="87"/>
      <c r="D90" s="87"/>
      <c r="E90" s="87"/>
      <c r="F90" s="87"/>
      <c r="G90" s="87"/>
      <c r="H90" s="87"/>
      <c r="I90" s="87"/>
      <c r="J90" s="88"/>
    </row>
    <row r="91" spans="1:10" ht="51" customHeight="1">
      <c r="A91" s="13" t="s">
        <v>34</v>
      </c>
      <c r="B91" s="87" t="s">
        <v>98</v>
      </c>
      <c r="C91" s="87"/>
      <c r="D91" s="87"/>
      <c r="E91" s="87"/>
      <c r="F91" s="87"/>
      <c r="G91" s="87"/>
      <c r="H91" s="87"/>
      <c r="I91" s="87"/>
      <c r="J91" s="88"/>
    </row>
    <row r="92" spans="1:10" ht="15.75">
      <c r="A92" s="69" t="s">
        <v>36</v>
      </c>
      <c r="B92" s="70"/>
      <c r="C92" s="70"/>
      <c r="D92" s="70"/>
      <c r="E92" s="70"/>
      <c r="F92" s="70"/>
      <c r="G92" s="70"/>
      <c r="H92" s="70"/>
      <c r="I92" s="70"/>
      <c r="J92" s="71"/>
    </row>
    <row r="93" spans="1:10" ht="15.75">
      <c r="A93" s="82" t="s">
        <v>37</v>
      </c>
      <c r="B93" s="83"/>
      <c r="C93" s="83"/>
      <c r="D93" s="83"/>
      <c r="E93" s="83"/>
      <c r="F93" s="83"/>
      <c r="G93" s="83"/>
      <c r="H93" s="83"/>
      <c r="I93" s="83"/>
      <c r="J93" s="84"/>
    </row>
    <row r="94" spans="1:10">
      <c r="A94" s="92" t="s">
        <v>38</v>
      </c>
      <c r="B94" s="93"/>
      <c r="C94" s="94" t="s">
        <v>39</v>
      </c>
      <c r="D94" s="95"/>
      <c r="E94" s="95"/>
      <c r="F94" s="95" t="s">
        <v>40</v>
      </c>
      <c r="G94" s="95"/>
      <c r="H94" s="93"/>
      <c r="I94" s="94" t="s">
        <v>41</v>
      </c>
      <c r="J94" s="96"/>
    </row>
    <row r="95" spans="1:10">
      <c r="A95" s="108">
        <v>318204478</v>
      </c>
      <c r="B95" s="101"/>
      <c r="C95" s="99">
        <v>737503439.78999996</v>
      </c>
      <c r="D95" s="100"/>
      <c r="E95" s="101"/>
      <c r="F95" s="99">
        <v>379423630.58999997</v>
      </c>
      <c r="G95" s="100"/>
      <c r="H95" s="101"/>
      <c r="I95" s="102">
        <f>IF(F95&gt;0,F95/C95,0)</f>
        <v>0.51447031989171299</v>
      </c>
      <c r="J95" s="103"/>
    </row>
    <row r="96" spans="1:10" ht="15.75">
      <c r="A96" s="82" t="s">
        <v>42</v>
      </c>
      <c r="B96" s="83"/>
      <c r="C96" s="83"/>
      <c r="D96" s="83"/>
      <c r="E96" s="83"/>
      <c r="F96" s="83"/>
      <c r="G96" s="83"/>
      <c r="H96" s="83"/>
      <c r="I96" s="83"/>
      <c r="J96" s="84"/>
    </row>
    <row r="97" spans="1:10">
      <c r="A97" s="14"/>
      <c r="B97"/>
      <c r="C97" s="89" t="s">
        <v>145</v>
      </c>
      <c r="D97" s="90"/>
      <c r="E97" s="89" t="s">
        <v>174</v>
      </c>
      <c r="F97" s="90"/>
      <c r="G97" s="89" t="s">
        <v>175</v>
      </c>
      <c r="H97" s="89"/>
      <c r="I97" s="89" t="s">
        <v>46</v>
      </c>
      <c r="J97" s="91"/>
    </row>
    <row r="98" spans="1:10" ht="38.25">
      <c r="A98" s="15" t="s">
        <v>47</v>
      </c>
      <c r="B98" s="16" t="s">
        <v>48</v>
      </c>
      <c r="C98" s="16" t="s">
        <v>49</v>
      </c>
      <c r="D98" s="16" t="s">
        <v>50</v>
      </c>
      <c r="E98" s="16" t="s">
        <v>51</v>
      </c>
      <c r="F98" s="16" t="s">
        <v>52</v>
      </c>
      <c r="G98" s="16" t="s">
        <v>53</v>
      </c>
      <c r="H98" s="16" t="s">
        <v>54</v>
      </c>
      <c r="I98" s="16" t="s">
        <v>55</v>
      </c>
      <c r="J98" s="17" t="s">
        <v>56</v>
      </c>
    </row>
    <row r="99" spans="1:10" ht="48">
      <c r="A99" s="39" t="s">
        <v>155</v>
      </c>
      <c r="B99" s="19"/>
      <c r="C99" s="20">
        <v>6458</v>
      </c>
      <c r="D99" s="22">
        <v>557932241.71000004</v>
      </c>
      <c r="E99" s="20">
        <f>SUM('Informe 1T'!E96+Tabla1348[[#This Row],[Física
(C)]])</f>
        <v>3387</v>
      </c>
      <c r="F99" s="22">
        <f>SUM('Informe 1T'!F96+Tabla1348[[#This Row],[Financiera
(D)]])</f>
        <v>208645983.74000001</v>
      </c>
      <c r="G99" s="23">
        <f>SUM('Informe 1T'!G96+Tabla1348[[#This Row],[Física 
(E)]])</f>
        <v>3453</v>
      </c>
      <c r="H99" s="22">
        <f>SUM('Informe 1T'!H96+Tabla1348[[#This Row],[Financiera 
 (F)]])</f>
        <v>376418448.39999998</v>
      </c>
      <c r="I99" s="37">
        <f t="shared" ref="I99:J101" si="2">IF(G99&gt;0,G99/C99,0)</f>
        <v>0.5346856611954165</v>
      </c>
      <c r="J99" s="25">
        <f t="shared" si="2"/>
        <v>0.67466695820682354</v>
      </c>
    </row>
    <row r="100" spans="1:10" ht="48">
      <c r="A100" s="39" t="s">
        <v>156</v>
      </c>
      <c r="B100" s="27"/>
      <c r="C100" s="28">
        <v>9280</v>
      </c>
      <c r="D100" s="30">
        <v>4500000</v>
      </c>
      <c r="E100" s="28">
        <f>SUM('Informe 1T'!E97+Tabla1348[[#This Row],[Física
(C)]])</f>
        <v>4165</v>
      </c>
      <c r="F100" s="30">
        <f>SUM('Informe 1T'!F97+Tabla1348[[#This Row],[Financiera
(D)]])</f>
        <v>2000000</v>
      </c>
      <c r="G100" s="29">
        <f>SUM('Informe 1T'!G97+Tabla1348[[#This Row],[Física 
(E)]])</f>
        <v>4232</v>
      </c>
      <c r="H100" s="30">
        <f>SUM('Informe 1T'!H97+Tabla1348[[#This Row],[Financiera 
 (F)]])</f>
        <v>1500000.01</v>
      </c>
      <c r="I100" s="38">
        <f t="shared" si="2"/>
        <v>0.45603448275862069</v>
      </c>
      <c r="J100" s="25">
        <f>IF(H100&gt;0,H100/D100,0)</f>
        <v>0.33333333555555555</v>
      </c>
    </row>
    <row r="101" spans="1:10" ht="96">
      <c r="A101" s="39" t="s">
        <v>157</v>
      </c>
      <c r="B101" s="27"/>
      <c r="C101" s="28">
        <v>335</v>
      </c>
      <c r="D101" s="30">
        <v>4500000</v>
      </c>
      <c r="E101" s="28">
        <f>SUM('Informe 1T'!E98+Tabla1348[[#This Row],[Física
(C)]])</f>
        <v>160</v>
      </c>
      <c r="F101" s="30">
        <f>SUM('Informe 1T'!F98+Tabla1348[[#This Row],[Financiera
(D)]])</f>
        <v>1500000</v>
      </c>
      <c r="G101" s="29">
        <f>SUM('Informe 1T'!G98+Tabla1348[[#This Row],[Física 
(E)]])</f>
        <v>212</v>
      </c>
      <c r="H101" s="30">
        <f>SUM('Informe 1T'!H98+Tabla1348[[#This Row],[Financiera 
 (F)]])</f>
        <v>1500000</v>
      </c>
      <c r="I101" s="38">
        <f t="shared" si="2"/>
        <v>0.63283582089552237</v>
      </c>
      <c r="J101" s="25">
        <f>IF(H101&gt;0,H101/D101,0)</f>
        <v>0.33333333333333331</v>
      </c>
    </row>
    <row r="102" spans="1:10" ht="15.75">
      <c r="A102" s="69" t="s">
        <v>60</v>
      </c>
      <c r="B102" s="70"/>
      <c r="C102" s="70"/>
      <c r="D102" s="70"/>
      <c r="E102" s="70"/>
      <c r="F102" s="70"/>
      <c r="G102" s="70"/>
      <c r="H102" s="70"/>
      <c r="I102" s="70"/>
      <c r="J102" s="71"/>
    </row>
    <row r="103" spans="1:10" ht="15.75">
      <c r="A103" s="82" t="s">
        <v>61</v>
      </c>
      <c r="B103" s="83"/>
      <c r="C103" s="83"/>
      <c r="D103" s="83"/>
      <c r="E103" s="83"/>
      <c r="F103" s="83"/>
      <c r="G103" s="83"/>
      <c r="H103" s="83"/>
      <c r="I103" s="83"/>
      <c r="J103" s="84"/>
    </row>
    <row r="104" spans="1:10">
      <c r="A104" s="32" t="s">
        <v>62</v>
      </c>
      <c r="B104" s="85" t="s">
        <v>155</v>
      </c>
      <c r="C104" s="85"/>
      <c r="D104" s="85"/>
      <c r="E104" s="85"/>
      <c r="F104" s="85"/>
      <c r="G104" s="85"/>
      <c r="H104" s="85"/>
      <c r="I104" s="85"/>
      <c r="J104" s="86"/>
    </row>
    <row r="105" spans="1:10" ht="30">
      <c r="A105" s="32" t="s">
        <v>63</v>
      </c>
      <c r="B105" s="87" t="s">
        <v>102</v>
      </c>
      <c r="C105" s="87"/>
      <c r="D105" s="87"/>
      <c r="E105" s="87"/>
      <c r="F105" s="87"/>
      <c r="G105" s="87"/>
      <c r="H105" s="87"/>
      <c r="I105" s="87"/>
      <c r="J105" s="88"/>
    </row>
    <row r="106" spans="1:10" ht="38.25" customHeight="1">
      <c r="A106" s="32" t="s">
        <v>65</v>
      </c>
      <c r="B106" s="87" t="s">
        <v>210</v>
      </c>
      <c r="C106" s="87"/>
      <c r="D106" s="87"/>
      <c r="E106" s="87"/>
      <c r="F106" s="87"/>
      <c r="G106" s="87"/>
      <c r="H106" s="87"/>
      <c r="I106" s="87"/>
      <c r="J106" s="88"/>
    </row>
    <row r="107" spans="1:10" ht="121.5" customHeight="1">
      <c r="A107" s="32" t="s">
        <v>67</v>
      </c>
      <c r="B107" s="67" t="s">
        <v>211</v>
      </c>
      <c r="C107" s="67"/>
      <c r="D107" s="67"/>
      <c r="E107" s="67"/>
      <c r="F107" s="67"/>
      <c r="G107" s="67"/>
      <c r="H107" s="67"/>
      <c r="I107" s="67"/>
      <c r="J107" s="68"/>
    </row>
    <row r="108" spans="1:10">
      <c r="A108" s="32" t="s">
        <v>62</v>
      </c>
      <c r="B108" s="85" t="s">
        <v>156</v>
      </c>
      <c r="C108" s="85"/>
      <c r="D108" s="85"/>
      <c r="E108" s="85"/>
      <c r="F108" s="85"/>
      <c r="G108" s="85"/>
      <c r="H108" s="85"/>
      <c r="I108" s="85"/>
      <c r="J108" s="86"/>
    </row>
    <row r="109" spans="1:10" ht="30">
      <c r="A109" s="32" t="s">
        <v>63</v>
      </c>
      <c r="B109" s="67" t="s">
        <v>105</v>
      </c>
      <c r="C109" s="67"/>
      <c r="D109" s="67"/>
      <c r="E109" s="67"/>
      <c r="F109" s="67"/>
      <c r="G109" s="67"/>
      <c r="H109" s="67"/>
      <c r="I109" s="67"/>
      <c r="J109" s="68"/>
    </row>
    <row r="110" spans="1:10" ht="26.25" customHeight="1">
      <c r="A110" s="32" t="s">
        <v>65</v>
      </c>
      <c r="B110" s="67" t="s">
        <v>212</v>
      </c>
      <c r="C110" s="67"/>
      <c r="D110" s="67"/>
      <c r="E110" s="67"/>
      <c r="F110" s="67"/>
      <c r="G110" s="67"/>
      <c r="H110" s="67"/>
      <c r="I110" s="67"/>
      <c r="J110" s="68"/>
    </row>
    <row r="111" spans="1:10" ht="54.6" customHeight="1">
      <c r="A111" s="32" t="s">
        <v>67</v>
      </c>
      <c r="B111" s="67" t="s">
        <v>213</v>
      </c>
      <c r="C111" s="67"/>
      <c r="D111" s="67"/>
      <c r="E111" s="67"/>
      <c r="F111" s="67"/>
      <c r="G111" s="67"/>
      <c r="H111" s="67"/>
      <c r="I111" s="67"/>
      <c r="J111" s="68"/>
    </row>
    <row r="112" spans="1:10" ht="28.5" customHeight="1">
      <c r="A112" s="32" t="s">
        <v>62</v>
      </c>
      <c r="B112" s="85" t="s">
        <v>157</v>
      </c>
      <c r="C112" s="85"/>
      <c r="D112" s="85"/>
      <c r="E112" s="85"/>
      <c r="F112" s="85"/>
      <c r="G112" s="85"/>
      <c r="H112" s="85"/>
      <c r="I112" s="85"/>
      <c r="J112" s="86"/>
    </row>
    <row r="113" spans="1:10" ht="30">
      <c r="A113" s="32" t="s">
        <v>63</v>
      </c>
      <c r="B113" s="87" t="s">
        <v>108</v>
      </c>
      <c r="C113" s="87"/>
      <c r="D113" s="87"/>
      <c r="E113" s="87"/>
      <c r="F113" s="87"/>
      <c r="G113" s="87"/>
      <c r="H113" s="87"/>
      <c r="I113" s="87"/>
      <c r="J113" s="88"/>
    </row>
    <row r="114" spans="1:10" ht="42.75" customHeight="1">
      <c r="A114" s="32" t="s">
        <v>65</v>
      </c>
      <c r="B114" s="87" t="s">
        <v>182</v>
      </c>
      <c r="C114" s="87"/>
      <c r="D114" s="87"/>
      <c r="E114" s="87"/>
      <c r="F114" s="87"/>
      <c r="G114" s="87"/>
      <c r="H114" s="87"/>
      <c r="I114" s="87"/>
      <c r="J114" s="88"/>
    </row>
    <row r="115" spans="1:10" ht="54" customHeight="1">
      <c r="A115" s="32" t="s">
        <v>67</v>
      </c>
      <c r="B115" s="67" t="s">
        <v>161</v>
      </c>
      <c r="C115" s="67"/>
      <c r="D115" s="67"/>
      <c r="E115" s="67"/>
      <c r="F115" s="67"/>
      <c r="G115" s="67"/>
      <c r="H115" s="67"/>
      <c r="I115" s="67"/>
      <c r="J115" s="68"/>
    </row>
    <row r="116" spans="1:10" ht="15.75">
      <c r="A116" s="69" t="s">
        <v>75</v>
      </c>
      <c r="B116" s="70"/>
      <c r="C116" s="70"/>
      <c r="D116" s="70"/>
      <c r="E116" s="70"/>
      <c r="F116" s="70"/>
      <c r="G116" s="70"/>
      <c r="H116" s="70"/>
      <c r="I116" s="70"/>
      <c r="J116" s="71"/>
    </row>
    <row r="117" spans="1:10" ht="15.75">
      <c r="A117" s="72" t="s">
        <v>76</v>
      </c>
      <c r="B117" s="73"/>
      <c r="C117" s="73"/>
      <c r="D117" s="73"/>
      <c r="E117" s="73"/>
      <c r="F117" s="73"/>
      <c r="G117" s="73"/>
      <c r="H117" s="73"/>
      <c r="I117" s="73"/>
      <c r="J117" s="74"/>
    </row>
    <row r="118" spans="1:10">
      <c r="A118" s="104"/>
      <c r="B118" s="105"/>
      <c r="C118" s="105"/>
      <c r="D118" s="105"/>
      <c r="E118" s="105"/>
      <c r="F118" s="105"/>
      <c r="G118" s="105"/>
      <c r="H118" s="105"/>
      <c r="I118" s="105"/>
      <c r="J118" s="106"/>
    </row>
    <row r="119" spans="1:10" ht="15.75">
      <c r="A119" s="69" t="s">
        <v>27</v>
      </c>
      <c r="B119" s="70"/>
      <c r="C119" s="70"/>
      <c r="D119" s="70"/>
      <c r="E119" s="70"/>
      <c r="F119" s="70"/>
      <c r="G119" s="70"/>
      <c r="H119" s="70"/>
      <c r="I119" s="70"/>
      <c r="J119" s="71"/>
    </row>
    <row r="120" spans="1:10">
      <c r="A120" s="8" t="s">
        <v>28</v>
      </c>
      <c r="B120" s="80" t="s">
        <v>112</v>
      </c>
      <c r="C120" s="80"/>
      <c r="D120" s="80"/>
      <c r="E120" s="80"/>
      <c r="F120" s="80"/>
      <c r="G120" s="80"/>
      <c r="H120" s="80"/>
      <c r="I120" s="80"/>
      <c r="J120" s="81"/>
    </row>
    <row r="121" spans="1:10" ht="49.15" customHeight="1">
      <c r="A121" s="13" t="s">
        <v>30</v>
      </c>
      <c r="B121" s="87" t="s">
        <v>113</v>
      </c>
      <c r="C121" s="87"/>
      <c r="D121" s="87"/>
      <c r="E121" s="87"/>
      <c r="F121" s="87"/>
      <c r="G121" s="87"/>
      <c r="H121" s="87"/>
      <c r="I121" s="87"/>
      <c r="J121" s="88"/>
    </row>
    <row r="122" spans="1:10">
      <c r="A122" s="13" t="s">
        <v>32</v>
      </c>
      <c r="B122" s="67" t="s">
        <v>33</v>
      </c>
      <c r="C122" s="67"/>
      <c r="D122" s="67"/>
      <c r="E122" s="67"/>
      <c r="F122" s="67"/>
      <c r="G122" s="67"/>
      <c r="H122" s="67"/>
      <c r="I122" s="67"/>
      <c r="J122" s="68"/>
    </row>
    <row r="123" spans="1:10" ht="72.599999999999994" customHeight="1">
      <c r="A123" s="13" t="s">
        <v>34</v>
      </c>
      <c r="B123" s="67" t="s">
        <v>114</v>
      </c>
      <c r="C123" s="67"/>
      <c r="D123" s="67"/>
      <c r="E123" s="67"/>
      <c r="F123" s="67"/>
      <c r="G123" s="67"/>
      <c r="H123" s="67"/>
      <c r="I123" s="67"/>
      <c r="J123" s="68"/>
    </row>
    <row r="124" spans="1:10" ht="15.75">
      <c r="A124" s="69" t="s">
        <v>36</v>
      </c>
      <c r="B124" s="70"/>
      <c r="C124" s="70"/>
      <c r="D124" s="70"/>
      <c r="E124" s="70"/>
      <c r="F124" s="70"/>
      <c r="G124" s="70"/>
      <c r="H124" s="70"/>
      <c r="I124" s="70"/>
      <c r="J124" s="71"/>
    </row>
    <row r="125" spans="1:10" ht="15.75">
      <c r="A125" s="82" t="s">
        <v>37</v>
      </c>
      <c r="B125" s="83"/>
      <c r="C125" s="83"/>
      <c r="D125" s="83"/>
      <c r="E125" s="83"/>
      <c r="F125" s="83"/>
      <c r="G125" s="83"/>
      <c r="H125" s="83"/>
      <c r="I125" s="83"/>
      <c r="J125" s="84"/>
    </row>
    <row r="126" spans="1:10" ht="15" customHeight="1">
      <c r="A126" s="92" t="s">
        <v>38</v>
      </c>
      <c r="B126" s="93"/>
      <c r="C126" s="94" t="s">
        <v>39</v>
      </c>
      <c r="D126" s="95"/>
      <c r="E126" s="95"/>
      <c r="F126" s="95" t="s">
        <v>40</v>
      </c>
      <c r="G126" s="95"/>
      <c r="H126" s="93"/>
      <c r="I126" s="94" t="s">
        <v>41</v>
      </c>
      <c r="J126" s="96"/>
    </row>
    <row r="127" spans="1:10" ht="15" customHeight="1">
      <c r="A127" s="97">
        <v>87754340</v>
      </c>
      <c r="B127" s="98"/>
      <c r="C127" s="99">
        <v>87754340</v>
      </c>
      <c r="D127" s="100"/>
      <c r="E127" s="101"/>
      <c r="F127" s="99">
        <v>39836991.600000001</v>
      </c>
      <c r="G127" s="100"/>
      <c r="H127" s="101"/>
      <c r="I127" s="102">
        <f>IF(F127&gt;0,F127/C127,0)</f>
        <v>0.45396035797203876</v>
      </c>
      <c r="J127" s="103"/>
    </row>
    <row r="128" spans="1:10" ht="15.75">
      <c r="A128" s="82" t="s">
        <v>42</v>
      </c>
      <c r="B128" s="83"/>
      <c r="C128" s="83"/>
      <c r="D128" s="83"/>
      <c r="E128" s="83"/>
      <c r="F128" s="83"/>
      <c r="G128" s="83"/>
      <c r="H128" s="83"/>
      <c r="I128" s="83"/>
      <c r="J128" s="84"/>
    </row>
    <row r="129" spans="1:10">
      <c r="A129" s="14"/>
      <c r="B129"/>
      <c r="C129" s="89" t="s">
        <v>145</v>
      </c>
      <c r="D129" s="90"/>
      <c r="E129" s="89" t="s">
        <v>174</v>
      </c>
      <c r="F129" s="90"/>
      <c r="G129" s="89" t="s">
        <v>175</v>
      </c>
      <c r="H129" s="89"/>
      <c r="I129" s="89" t="s">
        <v>46</v>
      </c>
      <c r="J129" s="91"/>
    </row>
    <row r="130" spans="1:10" ht="38.25">
      <c r="A130" s="15" t="s">
        <v>47</v>
      </c>
      <c r="B130" s="16" t="s">
        <v>48</v>
      </c>
      <c r="C130" s="16" t="s">
        <v>49</v>
      </c>
      <c r="D130" s="16" t="s">
        <v>50</v>
      </c>
      <c r="E130" s="16" t="s">
        <v>51</v>
      </c>
      <c r="F130" s="16" t="s">
        <v>52</v>
      </c>
      <c r="G130" s="16" t="s">
        <v>53</v>
      </c>
      <c r="H130" s="48" t="s">
        <v>54</v>
      </c>
      <c r="I130" s="16" t="s">
        <v>55</v>
      </c>
      <c r="J130" s="17" t="s">
        <v>56</v>
      </c>
    </row>
    <row r="131" spans="1:10" ht="62.25" customHeight="1">
      <c r="A131" s="18" t="s">
        <v>162</v>
      </c>
      <c r="B131" s="19"/>
      <c r="C131" s="20">
        <v>6000</v>
      </c>
      <c r="D131" s="21">
        <v>5680542.5</v>
      </c>
      <c r="E131" s="20">
        <f>SUM('Informe 1T'!E96+Tabla199[[#This Row],[Física
(C)]])</f>
        <v>3277</v>
      </c>
      <c r="F131" s="22">
        <f>SUM('Informe 1T'!F128+Tabla199[[#This Row],[Financiera
(D)]])</f>
        <v>5480542.5</v>
      </c>
      <c r="G131" s="46">
        <f>SUM('Informe 1T'!G128+Tabla199[[#This Row],[Física 
(E)]])</f>
        <v>2382</v>
      </c>
      <c r="H131" s="45">
        <f>SUM('Informe 1T'!H128+Tabla199[[#This Row],[Financiera 
 (F)]])</f>
        <v>500000</v>
      </c>
      <c r="I131" s="47">
        <f>IF(G131&gt;0,G131/C131,0)</f>
        <v>0.39700000000000002</v>
      </c>
      <c r="J131" s="25">
        <f>IF(H131&gt;0,H131/D131,0)</f>
        <v>8.8019762197008466E-2</v>
      </c>
    </row>
    <row r="132" spans="1:10" ht="108">
      <c r="A132" s="26" t="s">
        <v>163</v>
      </c>
      <c r="B132" s="27"/>
      <c r="C132" s="20">
        <v>6000</v>
      </c>
      <c r="D132" s="22">
        <v>900000</v>
      </c>
      <c r="E132" s="28">
        <f>SUM('Informe 1T'!E97+Tabla199[[#This Row],[Física
(C)]])</f>
        <v>3165</v>
      </c>
      <c r="F132" s="22">
        <f>SUM('Informe 1T'!F129+Tabla199[[#This Row],[Financiera
(D)]])</f>
        <v>317000</v>
      </c>
      <c r="G132" s="29">
        <f>SUM('Informe 1T'!G129+Tabla199[[#This Row],[Física 
(E)]])</f>
        <v>2526</v>
      </c>
      <c r="H132" s="49">
        <f>SUM('Informe 1T'!H129+Tabla199[[#This Row],[Financiera 
 (F)]])</f>
        <v>317000</v>
      </c>
      <c r="I132" s="24">
        <f t="shared" ref="I132:I133" si="3">IF(G132&gt;0,G132/C132,0)</f>
        <v>0.42099999999999999</v>
      </c>
      <c r="J132" s="25">
        <f>IF(H132&gt;0,H132/D132,0)</f>
        <v>0.35222222222222221</v>
      </c>
    </row>
    <row r="133" spans="1:10" ht="120">
      <c r="A133" s="26" t="s">
        <v>164</v>
      </c>
      <c r="B133" s="27"/>
      <c r="C133" s="28">
        <v>6510</v>
      </c>
      <c r="D133" s="30">
        <v>5833182.5</v>
      </c>
      <c r="E133" s="28">
        <f>SUM('Informe 1T'!E98+Tabla199[[#This Row],[Física
(C)]])</f>
        <v>1710</v>
      </c>
      <c r="F133" s="30">
        <f>SUM('Informe 1T'!F130+Tabla199[[#This Row],[Financiera
(D)]])</f>
        <v>5415542.5</v>
      </c>
      <c r="G133" s="29">
        <f>SUM('Informe 1T'!G130+Tabla199[[#This Row],[Física 
(E)]])</f>
        <v>2786</v>
      </c>
      <c r="H133" s="30">
        <f>SUM('Informe 1T'!H130+Tabla199[[#This Row],[Financiera 
 (F)]])</f>
        <v>982360</v>
      </c>
      <c r="I133" s="24">
        <f t="shared" si="3"/>
        <v>0.42795698924731185</v>
      </c>
      <c r="J133" s="31">
        <f>IF(H133&gt;0,H133/D133,0)</f>
        <v>0.16840892600222948</v>
      </c>
    </row>
    <row r="134" spans="1:10" ht="15.75">
      <c r="A134" s="69" t="s">
        <v>60</v>
      </c>
      <c r="B134" s="70"/>
      <c r="C134" s="70"/>
      <c r="D134" s="70"/>
      <c r="E134" s="70"/>
      <c r="F134" s="70"/>
      <c r="G134" s="70"/>
      <c r="H134" s="70"/>
      <c r="I134" s="70"/>
      <c r="J134" s="71"/>
    </row>
    <row r="135" spans="1:10" ht="15.75">
      <c r="A135" s="82" t="s">
        <v>61</v>
      </c>
      <c r="B135" s="83"/>
      <c r="C135" s="83"/>
      <c r="D135" s="83"/>
      <c r="E135" s="83"/>
      <c r="F135" s="83"/>
      <c r="G135" s="83"/>
      <c r="H135" s="83"/>
      <c r="I135" s="83"/>
      <c r="J135" s="84"/>
    </row>
    <row r="136" spans="1:10">
      <c r="A136" s="32" t="s">
        <v>62</v>
      </c>
      <c r="B136" s="85" t="s">
        <v>162</v>
      </c>
      <c r="C136" s="85"/>
      <c r="D136" s="85"/>
      <c r="E136" s="85"/>
      <c r="F136" s="85"/>
      <c r="G136" s="85"/>
      <c r="H136" s="85"/>
      <c r="I136" s="85"/>
      <c r="J136" s="86"/>
    </row>
    <row r="137" spans="1:10" ht="30">
      <c r="A137" s="32" t="s">
        <v>63</v>
      </c>
      <c r="B137" s="87" t="s">
        <v>118</v>
      </c>
      <c r="C137" s="87"/>
      <c r="D137" s="87"/>
      <c r="E137" s="87"/>
      <c r="F137" s="87"/>
      <c r="G137" s="87"/>
      <c r="H137" s="87"/>
      <c r="I137" s="87"/>
      <c r="J137" s="88"/>
    </row>
    <row r="138" spans="1:10" ht="31.5" customHeight="1">
      <c r="A138" s="32" t="s">
        <v>65</v>
      </c>
      <c r="B138" s="87" t="s">
        <v>183</v>
      </c>
      <c r="C138" s="87"/>
      <c r="D138" s="87"/>
      <c r="E138" s="87"/>
      <c r="F138" s="87"/>
      <c r="G138" s="87"/>
      <c r="H138" s="87"/>
      <c r="I138" s="87"/>
      <c r="J138" s="88"/>
    </row>
    <row r="139" spans="1:10" ht="104.45" customHeight="1">
      <c r="A139" s="32" t="s">
        <v>67</v>
      </c>
      <c r="B139" s="67" t="s">
        <v>214</v>
      </c>
      <c r="C139" s="67"/>
      <c r="D139" s="67"/>
      <c r="E139" s="67"/>
      <c r="F139" s="67"/>
      <c r="G139" s="67"/>
      <c r="H139" s="67"/>
      <c r="I139" s="67"/>
      <c r="J139" s="68"/>
    </row>
    <row r="140" spans="1:10" ht="28.5" customHeight="1">
      <c r="A140" s="32" t="s">
        <v>62</v>
      </c>
      <c r="B140" s="80" t="s">
        <v>163</v>
      </c>
      <c r="C140" s="80"/>
      <c r="D140" s="80"/>
      <c r="E140" s="80"/>
      <c r="F140" s="80"/>
      <c r="G140" s="80"/>
      <c r="H140" s="80"/>
      <c r="I140" s="80"/>
      <c r="J140" s="81"/>
    </row>
    <row r="141" spans="1:10" ht="30">
      <c r="A141" s="32" t="s">
        <v>63</v>
      </c>
      <c r="B141" s="67" t="s">
        <v>121</v>
      </c>
      <c r="C141" s="67"/>
      <c r="D141" s="67"/>
      <c r="E141" s="67"/>
      <c r="F141" s="67"/>
      <c r="G141" s="67"/>
      <c r="H141" s="67"/>
      <c r="I141" s="67"/>
      <c r="J141" s="68"/>
    </row>
    <row r="142" spans="1:10" ht="33" customHeight="1">
      <c r="A142" s="32" t="s">
        <v>65</v>
      </c>
      <c r="B142" s="67" t="s">
        <v>184</v>
      </c>
      <c r="C142" s="67"/>
      <c r="D142" s="67"/>
      <c r="E142" s="67"/>
      <c r="F142" s="67"/>
      <c r="G142" s="67"/>
      <c r="H142" s="67"/>
      <c r="I142" s="67"/>
      <c r="J142" s="68"/>
    </row>
    <row r="143" spans="1:10" ht="69.599999999999994" customHeight="1">
      <c r="A143" s="32" t="s">
        <v>67</v>
      </c>
      <c r="B143" s="67" t="s">
        <v>215</v>
      </c>
      <c r="C143" s="67"/>
      <c r="D143" s="67"/>
      <c r="E143" s="67"/>
      <c r="F143" s="67"/>
      <c r="G143" s="67"/>
      <c r="H143" s="67"/>
      <c r="I143" s="67"/>
      <c r="J143" s="68"/>
    </row>
    <row r="144" spans="1:10" ht="33.75" customHeight="1">
      <c r="A144" s="32" t="s">
        <v>62</v>
      </c>
      <c r="B144" s="80" t="s">
        <v>164</v>
      </c>
      <c r="C144" s="80"/>
      <c r="D144" s="80"/>
      <c r="E144" s="80"/>
      <c r="F144" s="80"/>
      <c r="G144" s="80"/>
      <c r="H144" s="80"/>
      <c r="I144" s="80"/>
      <c r="J144" s="81"/>
    </row>
    <row r="145" spans="1:10" ht="36.75" customHeight="1">
      <c r="A145" s="32" t="s">
        <v>63</v>
      </c>
      <c r="B145" s="67" t="s">
        <v>124</v>
      </c>
      <c r="C145" s="67"/>
      <c r="D145" s="67"/>
      <c r="E145" s="67"/>
      <c r="F145" s="67"/>
      <c r="G145" s="67"/>
      <c r="H145" s="67"/>
      <c r="I145" s="67"/>
      <c r="J145" s="68"/>
    </row>
    <row r="146" spans="1:10" ht="51.75" customHeight="1">
      <c r="A146" s="32" t="s">
        <v>65</v>
      </c>
      <c r="B146" s="67" t="s">
        <v>185</v>
      </c>
      <c r="C146" s="67"/>
      <c r="D146" s="67"/>
      <c r="E146" s="67"/>
      <c r="F146" s="67"/>
      <c r="G146" s="67"/>
      <c r="H146" s="67"/>
      <c r="I146" s="67"/>
      <c r="J146" s="68"/>
    </row>
    <row r="147" spans="1:10" ht="90.95" customHeight="1">
      <c r="A147" s="32" t="s">
        <v>67</v>
      </c>
      <c r="B147" s="67" t="s">
        <v>216</v>
      </c>
      <c r="C147" s="67"/>
      <c r="D147" s="67"/>
      <c r="E147" s="67"/>
      <c r="F147" s="67"/>
      <c r="G147" s="67"/>
      <c r="H147" s="67"/>
      <c r="I147" s="67"/>
      <c r="J147" s="68"/>
    </row>
    <row r="148" spans="1:10" ht="15.75">
      <c r="A148" s="69" t="s">
        <v>75</v>
      </c>
      <c r="B148" s="70"/>
      <c r="C148" s="70"/>
      <c r="D148" s="70"/>
      <c r="E148" s="70"/>
      <c r="F148" s="70"/>
      <c r="G148" s="70"/>
      <c r="H148" s="70"/>
      <c r="I148" s="70"/>
      <c r="J148" s="71"/>
    </row>
    <row r="149" spans="1:10" ht="15.75">
      <c r="A149" s="72" t="s">
        <v>76</v>
      </c>
      <c r="B149" s="73"/>
      <c r="C149" s="73"/>
      <c r="D149" s="73"/>
      <c r="E149" s="73"/>
      <c r="F149" s="73"/>
      <c r="G149" s="73"/>
      <c r="H149" s="73"/>
      <c r="I149" s="73"/>
      <c r="J149" s="74"/>
    </row>
    <row r="150" spans="1:10">
      <c r="A150" s="75" t="s">
        <v>127</v>
      </c>
      <c r="B150" s="76"/>
      <c r="C150" s="76"/>
      <c r="D150" s="76"/>
      <c r="E150" s="76"/>
      <c r="F150" s="76"/>
      <c r="G150" s="76"/>
      <c r="H150" s="76"/>
      <c r="I150" s="76"/>
      <c r="J150" s="77"/>
    </row>
    <row r="151" spans="1:10">
      <c r="A151" s="78" t="s">
        <v>128</v>
      </c>
      <c r="B151" s="78"/>
      <c r="C151" s="78"/>
      <c r="D151" s="78"/>
      <c r="E151" s="78"/>
      <c r="F151" s="78"/>
      <c r="G151" s="78"/>
      <c r="H151" s="78"/>
      <c r="I151" s="78"/>
      <c r="J151" s="78"/>
    </row>
    <row r="152" spans="1:10" ht="9.75" customHeight="1">
      <c r="A152" s="34"/>
      <c r="B152" s="34"/>
      <c r="C152" s="34"/>
      <c r="D152" s="34"/>
      <c r="E152" s="34"/>
      <c r="F152" s="34"/>
      <c r="G152" s="34"/>
      <c r="H152" s="34"/>
      <c r="I152" s="34"/>
      <c r="J152" s="34"/>
    </row>
    <row r="153" spans="1:10">
      <c r="A153" s="41" t="s">
        <v>129</v>
      </c>
      <c r="B153" s="42" t="s">
        <v>130</v>
      </c>
    </row>
    <row r="154" spans="1:10">
      <c r="A154" s="41" t="s">
        <v>131</v>
      </c>
      <c r="B154" s="43">
        <v>45490</v>
      </c>
    </row>
    <row r="155" spans="1:10">
      <c r="A155" s="41" t="s">
        <v>132</v>
      </c>
      <c r="B155" s="66">
        <v>0.54166666666666663</v>
      </c>
      <c r="C155"/>
      <c r="E155"/>
      <c r="F155"/>
      <c r="G155"/>
      <c r="H155"/>
      <c r="I155"/>
      <c r="J155"/>
    </row>
    <row r="156" spans="1:10">
      <c r="A156" s="42"/>
    </row>
    <row r="157" spans="1:10" ht="15" customHeight="1">
      <c r="A157" s="41" t="s">
        <v>170</v>
      </c>
      <c r="B157"/>
      <c r="C157" s="116"/>
      <c r="D157" s="116"/>
      <c r="E157" s="116"/>
      <c r="F157" s="116"/>
      <c r="G157" s="116"/>
      <c r="H157" s="116"/>
      <c r="I157"/>
      <c r="J157"/>
    </row>
    <row r="158" spans="1:10" ht="30" customHeight="1">
      <c r="A158" s="115" t="s">
        <v>171</v>
      </c>
      <c r="B158" s="115"/>
      <c r="C158" s="115"/>
      <c r="D158" s="115"/>
      <c r="E158" s="115"/>
      <c r="F158" s="115"/>
      <c r="G158" s="115"/>
      <c r="H158" s="115"/>
      <c r="I158" s="115"/>
      <c r="J158" s="115"/>
    </row>
    <row r="159" spans="1:10" ht="30" customHeight="1">
      <c r="A159"/>
      <c r="B159"/>
      <c r="C159"/>
      <c r="D159"/>
      <c r="E159"/>
      <c r="F159"/>
      <c r="G159"/>
      <c r="H159"/>
      <c r="I159"/>
      <c r="J159"/>
    </row>
    <row r="160" spans="1:10" ht="15" customHeight="1">
      <c r="A160" s="41" t="s">
        <v>172</v>
      </c>
      <c r="B160"/>
      <c r="C160" s="116"/>
      <c r="D160" s="116"/>
      <c r="E160" s="116"/>
      <c r="F160" s="116"/>
      <c r="G160" s="116"/>
      <c r="H160" s="116"/>
      <c r="I160"/>
      <c r="J160"/>
    </row>
    <row r="161" spans="1:10" ht="30" customHeight="1">
      <c r="A161" s="115" t="s">
        <v>134</v>
      </c>
      <c r="B161" s="115"/>
      <c r="C161" s="115"/>
      <c r="D161" s="115"/>
      <c r="E161" s="115"/>
      <c r="F161" s="115"/>
      <c r="G161" s="115"/>
      <c r="H161" s="115"/>
      <c r="I161" s="115"/>
      <c r="J161" s="115"/>
    </row>
    <row r="162" spans="1:10">
      <c r="A162"/>
      <c r="B162"/>
      <c r="C162"/>
      <c r="D162"/>
      <c r="E162"/>
      <c r="F162"/>
      <c r="G162"/>
      <c r="H162"/>
      <c r="I162"/>
      <c r="J162"/>
    </row>
    <row r="163" spans="1:10" ht="15.75" customHeight="1">
      <c r="A163"/>
      <c r="B163"/>
      <c r="C163"/>
      <c r="D163"/>
      <c r="E163"/>
      <c r="F163"/>
      <c r="G163"/>
      <c r="H163"/>
      <c r="I163"/>
      <c r="J163"/>
    </row>
    <row r="164" spans="1:10" ht="15" customHeight="1">
      <c r="A164"/>
      <c r="B164"/>
      <c r="C164"/>
      <c r="D164"/>
      <c r="E164"/>
      <c r="F164"/>
      <c r="G164"/>
      <c r="H164"/>
      <c r="I164"/>
      <c r="J164"/>
    </row>
    <row r="165" spans="1:10" ht="15" customHeight="1">
      <c r="A165"/>
      <c r="B165"/>
      <c r="C165"/>
      <c r="D165"/>
      <c r="E165"/>
      <c r="F165"/>
      <c r="G165"/>
      <c r="H165"/>
      <c r="I165"/>
      <c r="J165"/>
    </row>
    <row r="166" spans="1:10">
      <c r="A166"/>
      <c r="B166"/>
      <c r="C166"/>
      <c r="D166"/>
      <c r="E166"/>
      <c r="F166"/>
      <c r="G166"/>
      <c r="H166"/>
      <c r="I166"/>
      <c r="J166"/>
    </row>
    <row r="167" spans="1:10">
      <c r="A167"/>
      <c r="B167"/>
      <c r="C167"/>
      <c r="D167"/>
      <c r="E167"/>
      <c r="F167"/>
      <c r="G167"/>
      <c r="H167"/>
      <c r="I167"/>
      <c r="J167"/>
    </row>
    <row r="168" spans="1:10">
      <c r="A168"/>
      <c r="B168"/>
      <c r="C168"/>
      <c r="D168"/>
      <c r="E168"/>
      <c r="F168"/>
      <c r="G168"/>
      <c r="H168"/>
      <c r="I168"/>
      <c r="J168"/>
    </row>
    <row r="169" spans="1:10">
      <c r="A169"/>
      <c r="B169"/>
      <c r="C169"/>
      <c r="D169"/>
      <c r="E169"/>
      <c r="F169"/>
      <c r="G169"/>
      <c r="H169"/>
      <c r="I169"/>
      <c r="J169"/>
    </row>
  </sheetData>
  <mergeCells count="175">
    <mergeCell ref="A5:J5"/>
    <mergeCell ref="A6:J6"/>
    <mergeCell ref="A7:J7"/>
    <mergeCell ref="B8:J8"/>
    <mergeCell ref="B9:J9"/>
    <mergeCell ref="B10:J10"/>
    <mergeCell ref="B1:J1"/>
    <mergeCell ref="B2:C2"/>
    <mergeCell ref="D2:H2"/>
    <mergeCell ref="B3:C3"/>
    <mergeCell ref="D3:H3"/>
    <mergeCell ref="A4:J4"/>
    <mergeCell ref="A17:J17"/>
    <mergeCell ref="B18:J18"/>
    <mergeCell ref="B19:J19"/>
    <mergeCell ref="B20:J20"/>
    <mergeCell ref="B21:J21"/>
    <mergeCell ref="A22:J22"/>
    <mergeCell ref="B11:J11"/>
    <mergeCell ref="B12:J12"/>
    <mergeCell ref="A13:J13"/>
    <mergeCell ref="C14:J14"/>
    <mergeCell ref="C15:J15"/>
    <mergeCell ref="C16:J16"/>
    <mergeCell ref="A23:J23"/>
    <mergeCell ref="A24:B24"/>
    <mergeCell ref="C24:E24"/>
    <mergeCell ref="F24:H24"/>
    <mergeCell ref="I24:J24"/>
    <mergeCell ref="A25:B25"/>
    <mergeCell ref="C25:E25"/>
    <mergeCell ref="F25:H25"/>
    <mergeCell ref="I25:J25"/>
    <mergeCell ref="A33:J33"/>
    <mergeCell ref="B34:J34"/>
    <mergeCell ref="B35:J35"/>
    <mergeCell ref="B36:J36"/>
    <mergeCell ref="B37:J37"/>
    <mergeCell ref="B38:J38"/>
    <mergeCell ref="A26:J26"/>
    <mergeCell ref="C27:D27"/>
    <mergeCell ref="E27:F27"/>
    <mergeCell ref="G27:H27"/>
    <mergeCell ref="I27:J27"/>
    <mergeCell ref="A32:J32"/>
    <mergeCell ref="B45:J45"/>
    <mergeCell ref="A46:J46"/>
    <mergeCell ref="A47:J47"/>
    <mergeCell ref="A48:J48"/>
    <mergeCell ref="A50:J50"/>
    <mergeCell ref="B51:J51"/>
    <mergeCell ref="B39:J39"/>
    <mergeCell ref="B40:J40"/>
    <mergeCell ref="B41:J41"/>
    <mergeCell ref="B42:J42"/>
    <mergeCell ref="B43:J43"/>
    <mergeCell ref="B44:J44"/>
    <mergeCell ref="B52:J52"/>
    <mergeCell ref="B53:J53"/>
    <mergeCell ref="B54:J54"/>
    <mergeCell ref="A55:J55"/>
    <mergeCell ref="A56:J56"/>
    <mergeCell ref="A57:B57"/>
    <mergeCell ref="C57:E57"/>
    <mergeCell ref="F57:H57"/>
    <mergeCell ref="I57:J57"/>
    <mergeCell ref="A65:J65"/>
    <mergeCell ref="A66:J66"/>
    <mergeCell ref="B67:J67"/>
    <mergeCell ref="B68:J68"/>
    <mergeCell ref="B69:J69"/>
    <mergeCell ref="B70:J70"/>
    <mergeCell ref="A58:B58"/>
    <mergeCell ref="C58:E58"/>
    <mergeCell ref="F58:H58"/>
    <mergeCell ref="I58:J58"/>
    <mergeCell ref="A59:J59"/>
    <mergeCell ref="C60:D60"/>
    <mergeCell ref="E60:F60"/>
    <mergeCell ref="G60:H60"/>
    <mergeCell ref="I60:J60"/>
    <mergeCell ref="B77:J77"/>
    <mergeCell ref="B78:J78"/>
    <mergeCell ref="B79:J79"/>
    <mergeCell ref="B80:J80"/>
    <mergeCell ref="B81:J81"/>
    <mergeCell ref="B82:J82"/>
    <mergeCell ref="B71:J71"/>
    <mergeCell ref="B72:J72"/>
    <mergeCell ref="B73:J73"/>
    <mergeCell ref="B74:J74"/>
    <mergeCell ref="B75:J75"/>
    <mergeCell ref="B76:J76"/>
    <mergeCell ref="B90:J90"/>
    <mergeCell ref="B91:J91"/>
    <mergeCell ref="A92:J92"/>
    <mergeCell ref="A93:J93"/>
    <mergeCell ref="A94:B94"/>
    <mergeCell ref="C94:E94"/>
    <mergeCell ref="F94:H94"/>
    <mergeCell ref="I94:J94"/>
    <mergeCell ref="A83:J83"/>
    <mergeCell ref="A84:J84"/>
    <mergeCell ref="A85:J85"/>
    <mergeCell ref="A87:J87"/>
    <mergeCell ref="B88:J88"/>
    <mergeCell ref="B89:J89"/>
    <mergeCell ref="A95:B95"/>
    <mergeCell ref="C95:E95"/>
    <mergeCell ref="F95:H95"/>
    <mergeCell ref="I95:J95"/>
    <mergeCell ref="A96:J96"/>
    <mergeCell ref="C97:D97"/>
    <mergeCell ref="E97:F97"/>
    <mergeCell ref="G97:H97"/>
    <mergeCell ref="I97:J97"/>
    <mergeCell ref="B108:J108"/>
    <mergeCell ref="B109:J109"/>
    <mergeCell ref="B110:J110"/>
    <mergeCell ref="B111:J111"/>
    <mergeCell ref="B112:J112"/>
    <mergeCell ref="B113:J113"/>
    <mergeCell ref="A102:J102"/>
    <mergeCell ref="A103:J103"/>
    <mergeCell ref="B104:J104"/>
    <mergeCell ref="B105:J105"/>
    <mergeCell ref="B106:J106"/>
    <mergeCell ref="B107:J107"/>
    <mergeCell ref="B120:J120"/>
    <mergeCell ref="B121:J121"/>
    <mergeCell ref="B122:J122"/>
    <mergeCell ref="B123:J123"/>
    <mergeCell ref="A124:J124"/>
    <mergeCell ref="A125:J125"/>
    <mergeCell ref="B114:J114"/>
    <mergeCell ref="B115:J115"/>
    <mergeCell ref="A116:J116"/>
    <mergeCell ref="A117:J117"/>
    <mergeCell ref="A118:J118"/>
    <mergeCell ref="A119:J119"/>
    <mergeCell ref="A128:J128"/>
    <mergeCell ref="C129:D129"/>
    <mergeCell ref="E129:F129"/>
    <mergeCell ref="G129:H129"/>
    <mergeCell ref="I129:J129"/>
    <mergeCell ref="A134:J134"/>
    <mergeCell ref="A126:B126"/>
    <mergeCell ref="C126:E126"/>
    <mergeCell ref="F126:H126"/>
    <mergeCell ref="I126:J126"/>
    <mergeCell ref="A127:B127"/>
    <mergeCell ref="C127:E127"/>
    <mergeCell ref="F127:H127"/>
    <mergeCell ref="I127:J127"/>
    <mergeCell ref="B141:J141"/>
    <mergeCell ref="B142:J142"/>
    <mergeCell ref="B143:J143"/>
    <mergeCell ref="B144:J144"/>
    <mergeCell ref="B145:J145"/>
    <mergeCell ref="B146:J146"/>
    <mergeCell ref="A135:J135"/>
    <mergeCell ref="B136:J136"/>
    <mergeCell ref="B137:J137"/>
    <mergeCell ref="B138:J138"/>
    <mergeCell ref="B139:J139"/>
    <mergeCell ref="B140:J140"/>
    <mergeCell ref="A158:J158"/>
    <mergeCell ref="C160:H160"/>
    <mergeCell ref="A161:J161"/>
    <mergeCell ref="B147:J147"/>
    <mergeCell ref="A148:J148"/>
    <mergeCell ref="A149:J149"/>
    <mergeCell ref="A150:J150"/>
    <mergeCell ref="A151:J151"/>
    <mergeCell ref="C157:H157"/>
  </mergeCells>
  <dataValidations count="16">
    <dataValidation allowBlank="1" showInputMessage="1" showErrorMessage="1" prompt="Monto ejecutado en el trimestre" sqref="H28:H31 H61:H64 H98:H101 H130:H133"/>
    <dataValidation allowBlank="1" showInputMessage="1" showErrorMessage="1" prompt="Meta alcanzada en el trimestre" sqref="G28:G31 G61:G64 G98:G101 G130:G133"/>
    <dataValidation allowBlank="1" showInputMessage="1" showErrorMessage="1" prompt="Monto presupuestado para el producto" sqref="F98 F61 F28 D28 E29:F31 D30:D31 E62:F64 D61:D64 E99:F101 D98:D101 F130 D130 E131:F133 D132:D133"/>
    <dataValidation allowBlank="1" showInputMessage="1" showErrorMessage="1" prompt="Meta anual del indicador" sqref="E98 E61 E28 C28:C31 C61:C64 C98:C101 E130 C130:C133"/>
    <dataValidation allowBlank="1" showInputMessage="1" showErrorMessage="1" prompt="Nombre del indicador" sqref="B28:B31 B61:B64 B98:B101 B130:B133"/>
    <dataValidation allowBlank="1" showInputMessage="1" showErrorMessage="1" prompt="Nombre de cada producto" sqref="A98 A28:A31 A61:A64 A130:A133"/>
    <dataValidation allowBlank="1" showInputMessage="1" showErrorMessage="1" prompt="¿En qué consiste el programa?" sqref="B19:J19 B52:J52 B89:J89 B121:J121"/>
    <dataValidation allowBlank="1" showInputMessage="1" showErrorMessage="1" prompt="Presupuesto del programa" sqref="A25:C25 A58:C58 A95:C95 F95 F25 F58 A127:C127 F127"/>
    <dataValidation allowBlank="1" showInputMessage="1" showErrorMessage="1" prompt="Oportunidades de mejora identificadas" sqref="A48:J49 A85:J85 A118:J118 A150:J150 A152:J152"/>
    <dataValidation allowBlank="1" showInputMessage="1" showErrorMessage="1" prompt="De existir desvío, explicar razones." sqref="B70:J70 B74:J74 B37:J37 B45:J45 B78:J78 B82:J82 B115:J115 B143:J143 B111:J111 B41:J41 B139:J139 B147:J147 B107:J107"/>
    <dataValidation allowBlank="1" showInputMessage="1" showErrorMessage="1" prompt="1. Describir lo plasmado en el presupuesto_x000a_2. Describir lo alcanzado en términos financieros y de producción " sqref="B81:J81"/>
    <dataValidation allowBlank="1" showInputMessage="1" showErrorMessage="1" prompt="¿En qué consiste el producto? su objetivo" sqref="B35:J36 B68:J69 B105:J106 B43:J44 B39:J40 B109:J110 B113:J114 B137:J138 B141:J142 B145:B146"/>
    <dataValidation allowBlank="1" showInputMessage="1" showErrorMessage="1" prompt="Nombre del producto" sqref="B34:J34 B67:J67 B104:J104 B71:J73 B75:J77 B42:J42 B38:J38 B79:J80 B108:J108 B112:J112 B136:J136 B144:J144 B140:J140"/>
    <dataValidation allowBlank="1" showInputMessage="1" showErrorMessage="1" prompt="¿A quién va dirigido el programa?, ¿qué característica tiene esta población que requiere ser beneficiada?" sqref="B20:J20 B53:J53 B90:J90 B122:J122"/>
    <dataValidation allowBlank="1" showInputMessage="1" prompt="Nombre del capítulo" sqref="B8:J10"/>
    <dataValidation allowBlank="1" sqref="A8"/>
  </dataValidations>
  <pageMargins left="0.7" right="0.7" top="0.75" bottom="0.75" header="0.3" footer="0.3"/>
  <pageSetup paperSize="9" orientation="portrait" r:id="rId1"/>
  <ignoredErrors>
    <ignoredError sqref="E29" unlockedFormula="1"/>
  </ignoredErrors>
  <drawing r:id="rId2"/>
  <tableParts count="4">
    <tablePart r:id="rId3"/>
    <tablePart r:id="rId4"/>
    <tablePart r:id="rId5"/>
    <tablePart r:id="rId6"/>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70"/>
  <sheetViews>
    <sheetView topLeftCell="A144" workbookViewId="0">
      <selection activeCell="B12" sqref="B12:J12"/>
    </sheetView>
  </sheetViews>
  <sheetFormatPr baseColWidth="10" defaultColWidth="11.42578125" defaultRowHeight="15"/>
  <cols>
    <col min="1" max="1" width="23" style="40" customWidth="1"/>
    <col min="2" max="2" width="12.7109375" style="40" customWidth="1"/>
    <col min="3" max="3" width="13.7109375" style="40" bestFit="1" customWidth="1"/>
    <col min="4" max="9" width="12.7109375" style="40" customWidth="1"/>
    <col min="10" max="10" width="25.85546875" style="40" customWidth="1"/>
    <col min="11" max="11" width="14.140625" bestFit="1" customWidth="1"/>
    <col min="12" max="12" width="15.5703125" hidden="1" customWidth="1"/>
  </cols>
  <sheetData>
    <row r="1" spans="1:10" ht="21.75" thickBot="1">
      <c r="A1" s="1"/>
      <c r="B1" s="123" t="s">
        <v>0</v>
      </c>
      <c r="C1" s="124"/>
      <c r="D1" s="124"/>
      <c r="E1" s="124"/>
      <c r="F1" s="124"/>
      <c r="G1" s="124"/>
      <c r="H1" s="124"/>
      <c r="I1" s="124"/>
      <c r="J1" s="125"/>
    </row>
    <row r="2" spans="1:10" ht="21.75" thickBot="1">
      <c r="A2" s="2"/>
      <c r="B2" s="126" t="s">
        <v>1</v>
      </c>
      <c r="C2" s="127"/>
      <c r="D2" s="126" t="s">
        <v>2</v>
      </c>
      <c r="E2" s="127"/>
      <c r="F2" s="127"/>
      <c r="G2" s="127"/>
      <c r="H2" s="128"/>
      <c r="I2" s="3" t="s">
        <v>3</v>
      </c>
      <c r="J2" s="4" t="s">
        <v>4</v>
      </c>
    </row>
    <row r="3" spans="1:10" ht="21.75" thickBot="1">
      <c r="A3" s="5"/>
      <c r="B3" s="129" t="s">
        <v>5</v>
      </c>
      <c r="C3" s="130"/>
      <c r="D3" s="129" t="s">
        <v>186</v>
      </c>
      <c r="E3" s="130"/>
      <c r="F3" s="130"/>
      <c r="G3" s="130"/>
      <c r="H3" s="131"/>
      <c r="I3" s="6">
        <v>44470</v>
      </c>
      <c r="J3" s="7">
        <v>1</v>
      </c>
    </row>
    <row r="4" spans="1:10">
      <c r="A4" s="132"/>
      <c r="B4" s="133"/>
      <c r="C4" s="133"/>
      <c r="D4" s="134"/>
      <c r="E4" s="134"/>
      <c r="F4" s="134"/>
      <c r="G4" s="134"/>
      <c r="H4" s="134"/>
      <c r="I4" s="133"/>
      <c r="J4" s="135"/>
    </row>
    <row r="5" spans="1:10" ht="3" customHeight="1">
      <c r="A5" s="117"/>
      <c r="B5" s="118"/>
      <c r="C5" s="118"/>
      <c r="D5" s="118"/>
      <c r="E5" s="118"/>
      <c r="F5" s="118"/>
      <c r="G5" s="118"/>
      <c r="H5" s="118"/>
      <c r="I5" s="118"/>
      <c r="J5" s="119"/>
    </row>
    <row r="6" spans="1:10" ht="15.75">
      <c r="A6" s="69" t="s">
        <v>7</v>
      </c>
      <c r="B6" s="70"/>
      <c r="C6" s="70"/>
      <c r="D6" s="70"/>
      <c r="E6" s="70"/>
      <c r="F6" s="70"/>
      <c r="G6" s="70"/>
      <c r="H6" s="70"/>
      <c r="I6" s="70"/>
      <c r="J6" s="71"/>
    </row>
    <row r="7" spans="1:10" ht="15.75">
      <c r="A7" s="82" t="s">
        <v>8</v>
      </c>
      <c r="B7" s="83"/>
      <c r="C7" s="83"/>
      <c r="D7" s="83"/>
      <c r="E7" s="83"/>
      <c r="F7" s="83"/>
      <c r="G7" s="83"/>
      <c r="H7" s="83"/>
      <c r="I7" s="83"/>
      <c r="J7" s="84"/>
    </row>
    <row r="8" spans="1:10">
      <c r="A8" s="8" t="s">
        <v>9</v>
      </c>
      <c r="B8" s="120" t="s">
        <v>10</v>
      </c>
      <c r="C8" s="121"/>
      <c r="D8" s="121"/>
      <c r="E8" s="121"/>
      <c r="F8" s="121"/>
      <c r="G8" s="121"/>
      <c r="H8" s="121"/>
      <c r="I8" s="121"/>
      <c r="J8" s="122"/>
    </row>
    <row r="9" spans="1:10" ht="15" customHeight="1">
      <c r="A9" s="9" t="s">
        <v>11</v>
      </c>
      <c r="B9" s="120" t="s">
        <v>12</v>
      </c>
      <c r="C9" s="121"/>
      <c r="D9" s="121"/>
      <c r="E9" s="121"/>
      <c r="F9" s="121"/>
      <c r="G9" s="121"/>
      <c r="H9" s="121"/>
      <c r="I9" s="121"/>
      <c r="J9" s="122"/>
    </row>
    <row r="10" spans="1:10">
      <c r="A10" s="9" t="s">
        <v>13</v>
      </c>
      <c r="B10" s="120" t="s">
        <v>14</v>
      </c>
      <c r="C10" s="121"/>
      <c r="D10" s="121"/>
      <c r="E10" s="121"/>
      <c r="F10" s="121"/>
      <c r="G10" s="121"/>
      <c r="H10" s="121"/>
      <c r="I10" s="121"/>
      <c r="J10" s="122"/>
    </row>
    <row r="11" spans="1:10" ht="31.5" customHeight="1">
      <c r="A11" s="8" t="s">
        <v>15</v>
      </c>
      <c r="B11" s="87" t="s">
        <v>16</v>
      </c>
      <c r="C11" s="87"/>
      <c r="D11" s="87"/>
      <c r="E11" s="87"/>
      <c r="F11" s="87"/>
      <c r="G11" s="87"/>
      <c r="H11" s="87"/>
      <c r="I11" s="87"/>
      <c r="J11" s="88"/>
    </row>
    <row r="12" spans="1:10" ht="30.75" customHeight="1">
      <c r="A12" s="8" t="s">
        <v>17</v>
      </c>
      <c r="B12" s="87" t="s">
        <v>18</v>
      </c>
      <c r="C12" s="87"/>
      <c r="D12" s="87"/>
      <c r="E12" s="87"/>
      <c r="F12" s="87"/>
      <c r="G12" s="87"/>
      <c r="H12" s="87"/>
      <c r="I12" s="87"/>
      <c r="J12" s="88"/>
    </row>
    <row r="13" spans="1:10" ht="15.75">
      <c r="A13" s="69" t="s">
        <v>19</v>
      </c>
      <c r="B13" s="70"/>
      <c r="C13" s="70"/>
      <c r="D13" s="70"/>
      <c r="E13" s="70"/>
      <c r="F13" s="70"/>
      <c r="G13" s="70"/>
      <c r="H13" s="70"/>
      <c r="I13" s="70"/>
      <c r="J13" s="71"/>
    </row>
    <row r="14" spans="1:10" ht="51" customHeight="1">
      <c r="A14" s="8" t="s">
        <v>20</v>
      </c>
      <c r="B14" s="10">
        <v>2</v>
      </c>
      <c r="C14" s="114" t="s">
        <v>21</v>
      </c>
      <c r="D14" s="114"/>
      <c r="E14" s="114"/>
      <c r="F14" s="114"/>
      <c r="G14" s="114"/>
      <c r="H14" s="114"/>
      <c r="I14" s="114"/>
      <c r="J14" s="114"/>
    </row>
    <row r="15" spans="1:10" ht="48" customHeight="1">
      <c r="A15" s="8" t="s">
        <v>22</v>
      </c>
      <c r="B15" s="11">
        <v>2.2999999999999998</v>
      </c>
      <c r="C15" s="114" t="s">
        <v>23</v>
      </c>
      <c r="D15" s="114"/>
      <c r="E15" s="114"/>
      <c r="F15" s="114"/>
      <c r="G15" s="114"/>
      <c r="H15" s="114"/>
      <c r="I15" s="114"/>
      <c r="J15" s="114"/>
    </row>
    <row r="16" spans="1:10" ht="28.5" customHeight="1">
      <c r="A16" s="8" t="s">
        <v>24</v>
      </c>
      <c r="B16" s="12" t="s">
        <v>25</v>
      </c>
      <c r="C16" s="114" t="s">
        <v>26</v>
      </c>
      <c r="D16" s="114"/>
      <c r="E16" s="114"/>
      <c r="F16" s="114"/>
      <c r="G16" s="114"/>
      <c r="H16" s="114"/>
      <c r="I16" s="114"/>
      <c r="J16" s="114"/>
    </row>
    <row r="17" spans="1:10" ht="15.75">
      <c r="A17" s="69" t="s">
        <v>27</v>
      </c>
      <c r="B17" s="70"/>
      <c r="C17" s="70"/>
      <c r="D17" s="70"/>
      <c r="E17" s="70"/>
      <c r="F17" s="70"/>
      <c r="G17" s="70"/>
      <c r="H17" s="70"/>
      <c r="I17" s="70"/>
      <c r="J17" s="71"/>
    </row>
    <row r="18" spans="1:10" ht="15.75">
      <c r="A18" s="8" t="s">
        <v>28</v>
      </c>
      <c r="B18" s="142" t="s">
        <v>29</v>
      </c>
      <c r="C18" s="142"/>
      <c r="D18" s="142"/>
      <c r="E18" s="142"/>
      <c r="F18" s="142"/>
      <c r="G18" s="142"/>
      <c r="H18" s="142"/>
      <c r="I18" s="142"/>
      <c r="J18" s="143"/>
    </row>
    <row r="19" spans="1:10" ht="49.15" customHeight="1">
      <c r="A19" s="13" t="s">
        <v>30</v>
      </c>
      <c r="B19" s="87" t="s">
        <v>31</v>
      </c>
      <c r="C19" s="87"/>
      <c r="D19" s="87"/>
      <c r="E19" s="87"/>
      <c r="F19" s="87"/>
      <c r="G19" s="87"/>
      <c r="H19" s="87"/>
      <c r="I19" s="87"/>
      <c r="J19" s="88"/>
    </row>
    <row r="20" spans="1:10">
      <c r="A20" s="13" t="s">
        <v>32</v>
      </c>
      <c r="B20" s="87" t="s">
        <v>33</v>
      </c>
      <c r="C20" s="87"/>
      <c r="D20" s="87"/>
      <c r="E20" s="87"/>
      <c r="F20" s="87"/>
      <c r="G20" s="87"/>
      <c r="H20" s="87"/>
      <c r="I20" s="87"/>
      <c r="J20" s="88"/>
    </row>
    <row r="21" spans="1:10" ht="72.599999999999994" customHeight="1">
      <c r="A21" s="13" t="s">
        <v>34</v>
      </c>
      <c r="B21" s="87" t="s">
        <v>35</v>
      </c>
      <c r="C21" s="87"/>
      <c r="D21" s="87"/>
      <c r="E21" s="87"/>
      <c r="F21" s="87"/>
      <c r="G21" s="87"/>
      <c r="H21" s="87"/>
      <c r="I21" s="87"/>
      <c r="J21" s="88"/>
    </row>
    <row r="22" spans="1:10" ht="15.75">
      <c r="A22" s="69" t="s">
        <v>36</v>
      </c>
      <c r="B22" s="70"/>
      <c r="C22" s="70"/>
      <c r="D22" s="70"/>
      <c r="E22" s="70"/>
      <c r="F22" s="70"/>
      <c r="G22" s="70"/>
      <c r="H22" s="70"/>
      <c r="I22" s="70"/>
      <c r="J22" s="71"/>
    </row>
    <row r="23" spans="1:10" ht="15.75">
      <c r="A23" s="82" t="s">
        <v>37</v>
      </c>
      <c r="B23" s="83"/>
      <c r="C23" s="83"/>
      <c r="D23" s="83"/>
      <c r="E23" s="83"/>
      <c r="F23" s="83"/>
      <c r="G23" s="83"/>
      <c r="H23" s="83"/>
      <c r="I23" s="83"/>
      <c r="J23" s="84"/>
    </row>
    <row r="24" spans="1:10" ht="15" customHeight="1">
      <c r="A24" s="92" t="s">
        <v>38</v>
      </c>
      <c r="B24" s="93"/>
      <c r="C24" s="94" t="s">
        <v>39</v>
      </c>
      <c r="D24" s="95"/>
      <c r="E24" s="95"/>
      <c r="F24" s="95" t="s">
        <v>40</v>
      </c>
      <c r="G24" s="95"/>
      <c r="H24" s="93"/>
      <c r="I24" s="94" t="s">
        <v>41</v>
      </c>
      <c r="J24" s="96"/>
    </row>
    <row r="25" spans="1:10" ht="15" customHeight="1">
      <c r="A25" s="97"/>
      <c r="B25" s="98"/>
      <c r="C25" s="99"/>
      <c r="D25" s="100"/>
      <c r="E25" s="101"/>
      <c r="F25" s="99"/>
      <c r="G25" s="100"/>
      <c r="H25" s="101"/>
      <c r="I25" s="102">
        <f>IF(F25&gt;0,F25/C25,0)</f>
        <v>0</v>
      </c>
      <c r="J25" s="103"/>
    </row>
    <row r="26" spans="1:10" ht="15.75">
      <c r="A26" s="82" t="s">
        <v>42</v>
      </c>
      <c r="B26" s="83"/>
      <c r="C26" s="83"/>
      <c r="D26" s="83"/>
      <c r="E26" s="83"/>
      <c r="F26" s="83"/>
      <c r="G26" s="83"/>
      <c r="H26" s="83"/>
      <c r="I26" s="83"/>
      <c r="J26" s="84"/>
    </row>
    <row r="27" spans="1:10">
      <c r="A27" s="14"/>
      <c r="B27"/>
      <c r="C27" s="89" t="s">
        <v>145</v>
      </c>
      <c r="D27" s="90"/>
      <c r="E27" s="89" t="s">
        <v>44</v>
      </c>
      <c r="F27" s="90"/>
      <c r="G27" s="89" t="s">
        <v>45</v>
      </c>
      <c r="H27" s="89"/>
      <c r="I27" s="89" t="s">
        <v>46</v>
      </c>
      <c r="J27" s="91"/>
    </row>
    <row r="28" spans="1:10" ht="38.25">
      <c r="A28" s="15" t="s">
        <v>47</v>
      </c>
      <c r="B28" s="16" t="s">
        <v>48</v>
      </c>
      <c r="C28" s="16" t="s">
        <v>49</v>
      </c>
      <c r="D28" s="16" t="s">
        <v>50</v>
      </c>
      <c r="E28" s="16" t="s">
        <v>51</v>
      </c>
      <c r="F28" s="16" t="s">
        <v>52</v>
      </c>
      <c r="G28" s="16" t="s">
        <v>53</v>
      </c>
      <c r="H28" s="16" t="s">
        <v>54</v>
      </c>
      <c r="I28" s="16" t="s">
        <v>55</v>
      </c>
      <c r="J28" s="17" t="s">
        <v>56</v>
      </c>
    </row>
    <row r="29" spans="1:10" ht="39" customHeight="1">
      <c r="A29" s="18" t="s">
        <v>139</v>
      </c>
      <c r="B29" s="19"/>
      <c r="C29" s="20"/>
      <c r="D29" s="21"/>
      <c r="E29" s="20"/>
      <c r="F29" s="22"/>
      <c r="G29" s="23"/>
      <c r="H29" s="44"/>
      <c r="I29" s="24">
        <f t="shared" ref="I29:J31" si="0">IF(G29&gt;0,G29/C29,0)</f>
        <v>0</v>
      </c>
      <c r="J29" s="25">
        <f t="shared" si="0"/>
        <v>0</v>
      </c>
    </row>
    <row r="30" spans="1:10" ht="48">
      <c r="A30" s="26" t="s">
        <v>140</v>
      </c>
      <c r="B30" s="27"/>
      <c r="C30" s="20"/>
      <c r="D30" s="22"/>
      <c r="E30" s="28"/>
      <c r="F30" s="22"/>
      <c r="G30" s="29"/>
      <c r="H30" s="22"/>
      <c r="I30" s="24">
        <f t="shared" si="0"/>
        <v>0</v>
      </c>
      <c r="J30" s="25">
        <f t="shared" si="0"/>
        <v>0</v>
      </c>
    </row>
    <row r="31" spans="1:10" ht="36">
      <c r="A31" s="26" t="s">
        <v>141</v>
      </c>
      <c r="B31" s="27"/>
      <c r="C31" s="28"/>
      <c r="D31" s="30"/>
      <c r="E31" s="28"/>
      <c r="F31" s="30"/>
      <c r="G31" s="29"/>
      <c r="H31" s="30"/>
      <c r="I31" s="24">
        <f t="shared" si="0"/>
        <v>0</v>
      </c>
      <c r="J31" s="31">
        <f t="shared" si="0"/>
        <v>0</v>
      </c>
    </row>
    <row r="32" spans="1:10" ht="15.75">
      <c r="A32" s="69" t="s">
        <v>60</v>
      </c>
      <c r="B32" s="70"/>
      <c r="C32" s="70"/>
      <c r="D32" s="70"/>
      <c r="E32" s="70"/>
      <c r="F32" s="70"/>
      <c r="G32" s="70"/>
      <c r="H32" s="70"/>
      <c r="I32" s="70"/>
      <c r="J32" s="71"/>
    </row>
    <row r="33" spans="1:10" ht="15.75">
      <c r="A33" s="82" t="s">
        <v>61</v>
      </c>
      <c r="B33" s="83"/>
      <c r="C33" s="83"/>
      <c r="D33" s="83"/>
      <c r="E33" s="83"/>
      <c r="F33" s="83"/>
      <c r="G33" s="83"/>
      <c r="H33" s="83"/>
      <c r="I33" s="83"/>
      <c r="J33" s="84"/>
    </row>
    <row r="34" spans="1:10">
      <c r="A34" s="32" t="s">
        <v>62</v>
      </c>
      <c r="B34" s="85" t="s">
        <v>139</v>
      </c>
      <c r="C34" s="85"/>
      <c r="D34" s="85"/>
      <c r="E34" s="85"/>
      <c r="F34" s="85"/>
      <c r="G34" s="85"/>
      <c r="H34" s="85"/>
      <c r="I34" s="85"/>
      <c r="J34" s="86"/>
    </row>
    <row r="35" spans="1:10" ht="30">
      <c r="A35" s="32" t="s">
        <v>63</v>
      </c>
      <c r="B35" s="87" t="s">
        <v>64</v>
      </c>
      <c r="C35" s="87"/>
      <c r="D35" s="87"/>
      <c r="E35" s="87"/>
      <c r="F35" s="87"/>
      <c r="G35" s="87"/>
      <c r="H35" s="87"/>
      <c r="I35" s="87"/>
      <c r="J35" s="88"/>
    </row>
    <row r="36" spans="1:10" ht="31.5" customHeight="1">
      <c r="A36" s="32" t="s">
        <v>65</v>
      </c>
      <c r="B36" s="67"/>
      <c r="C36" s="67"/>
      <c r="D36" s="67"/>
      <c r="E36" s="67"/>
      <c r="F36" s="67"/>
      <c r="G36" s="67"/>
      <c r="H36" s="67"/>
      <c r="I36" s="67"/>
      <c r="J36" s="68"/>
    </row>
    <row r="37" spans="1:10" ht="87" customHeight="1">
      <c r="A37" s="32" t="s">
        <v>67</v>
      </c>
      <c r="B37" s="67"/>
      <c r="C37" s="67"/>
      <c r="D37" s="67"/>
      <c r="E37" s="67"/>
      <c r="F37" s="67"/>
      <c r="G37" s="67"/>
      <c r="H37" s="67"/>
      <c r="I37" s="67"/>
      <c r="J37" s="68"/>
    </row>
    <row r="38" spans="1:10">
      <c r="A38" s="32" t="s">
        <v>62</v>
      </c>
      <c r="B38" s="80" t="s">
        <v>140</v>
      </c>
      <c r="C38" s="80"/>
      <c r="D38" s="80"/>
      <c r="E38" s="80"/>
      <c r="F38" s="80"/>
      <c r="G38" s="80"/>
      <c r="H38" s="80"/>
      <c r="I38" s="80"/>
      <c r="J38" s="81"/>
    </row>
    <row r="39" spans="1:10" ht="30">
      <c r="A39" s="32" t="s">
        <v>63</v>
      </c>
      <c r="B39" s="67" t="s">
        <v>69</v>
      </c>
      <c r="C39" s="67"/>
      <c r="D39" s="67"/>
      <c r="E39" s="67"/>
      <c r="F39" s="67"/>
      <c r="G39" s="67"/>
      <c r="H39" s="67"/>
      <c r="I39" s="67"/>
      <c r="J39" s="68"/>
    </row>
    <row r="40" spans="1:10" ht="33" customHeight="1">
      <c r="A40" s="32" t="s">
        <v>65</v>
      </c>
      <c r="B40" s="67"/>
      <c r="C40" s="67"/>
      <c r="D40" s="67"/>
      <c r="E40" s="67"/>
      <c r="F40" s="67"/>
      <c r="G40" s="67"/>
      <c r="H40" s="67"/>
      <c r="I40" s="67"/>
      <c r="J40" s="68"/>
    </row>
    <row r="41" spans="1:10" ht="48" customHeight="1">
      <c r="A41" s="32" t="s">
        <v>67</v>
      </c>
      <c r="B41" s="67"/>
      <c r="C41" s="67"/>
      <c r="D41" s="67"/>
      <c r="E41" s="67"/>
      <c r="F41" s="67"/>
      <c r="G41" s="67"/>
      <c r="H41" s="67"/>
      <c r="I41" s="67"/>
      <c r="J41" s="68"/>
    </row>
    <row r="42" spans="1:10">
      <c r="A42" s="32" t="s">
        <v>62</v>
      </c>
      <c r="B42" s="80" t="s">
        <v>141</v>
      </c>
      <c r="C42" s="80"/>
      <c r="D42" s="80"/>
      <c r="E42" s="80"/>
      <c r="F42" s="80"/>
      <c r="G42" s="80"/>
      <c r="H42" s="80"/>
      <c r="I42" s="80"/>
      <c r="J42" s="81"/>
    </row>
    <row r="43" spans="1:10" ht="30">
      <c r="A43" s="32" t="s">
        <v>63</v>
      </c>
      <c r="B43" s="67" t="s">
        <v>72</v>
      </c>
      <c r="C43" s="67"/>
      <c r="D43" s="67"/>
      <c r="E43" s="67"/>
      <c r="F43" s="67"/>
      <c r="G43" s="67"/>
      <c r="H43" s="67"/>
      <c r="I43" s="67"/>
      <c r="J43" s="68"/>
    </row>
    <row r="44" spans="1:10" ht="22.5" customHeight="1">
      <c r="A44" s="32" t="s">
        <v>65</v>
      </c>
      <c r="B44" s="67"/>
      <c r="C44" s="67"/>
      <c r="D44" s="67"/>
      <c r="E44" s="67"/>
      <c r="F44" s="67"/>
      <c r="G44" s="67"/>
      <c r="H44" s="67"/>
      <c r="I44" s="67"/>
      <c r="J44" s="68"/>
    </row>
    <row r="45" spans="1:10" ht="31.5" customHeight="1">
      <c r="A45" s="32" t="s">
        <v>67</v>
      </c>
      <c r="B45" s="67"/>
      <c r="C45" s="67"/>
      <c r="D45" s="67"/>
      <c r="E45" s="67"/>
      <c r="F45" s="67"/>
      <c r="G45" s="67"/>
      <c r="H45" s="67"/>
      <c r="I45" s="67"/>
      <c r="J45" s="68"/>
    </row>
    <row r="46" spans="1:10" ht="15.75">
      <c r="A46" s="69" t="s">
        <v>75</v>
      </c>
      <c r="B46" s="70"/>
      <c r="C46" s="70"/>
      <c r="D46" s="70"/>
      <c r="E46" s="70"/>
      <c r="F46" s="70"/>
      <c r="G46" s="70"/>
      <c r="H46" s="70"/>
      <c r="I46" s="70"/>
      <c r="J46" s="71"/>
    </row>
    <row r="47" spans="1:10" ht="15.75">
      <c r="A47" s="72" t="s">
        <v>76</v>
      </c>
      <c r="B47" s="73"/>
      <c r="C47" s="73"/>
      <c r="D47" s="73"/>
      <c r="E47" s="73"/>
      <c r="F47" s="73"/>
      <c r="G47" s="73"/>
      <c r="H47" s="73"/>
      <c r="I47" s="73"/>
      <c r="J47" s="74"/>
    </row>
    <row r="48" spans="1:10">
      <c r="A48" s="75"/>
      <c r="B48" s="76"/>
      <c r="C48" s="76"/>
      <c r="D48" s="76"/>
      <c r="E48" s="76"/>
      <c r="F48" s="76"/>
      <c r="G48" s="76"/>
      <c r="H48" s="76"/>
      <c r="I48" s="76"/>
      <c r="J48" s="77"/>
    </row>
    <row r="49" spans="1:11" ht="5.25" customHeight="1">
      <c r="A49" s="33"/>
      <c r="B49" s="34"/>
      <c r="C49" s="34"/>
      <c r="D49" s="34"/>
      <c r="E49" s="34"/>
      <c r="F49" s="34"/>
      <c r="G49" s="34"/>
      <c r="H49" s="34"/>
      <c r="I49" s="34"/>
      <c r="J49" s="35"/>
    </row>
    <row r="50" spans="1:11" ht="15.75">
      <c r="A50" s="69" t="s">
        <v>27</v>
      </c>
      <c r="B50" s="70"/>
      <c r="C50" s="70"/>
      <c r="D50" s="70"/>
      <c r="E50" s="70"/>
      <c r="F50" s="70"/>
      <c r="G50" s="70"/>
      <c r="H50" s="70"/>
      <c r="I50" s="70"/>
      <c r="J50" s="71"/>
    </row>
    <row r="51" spans="1:11" ht="15.75">
      <c r="A51" s="8" t="s">
        <v>28</v>
      </c>
      <c r="B51" s="142" t="s">
        <v>78</v>
      </c>
      <c r="C51" s="142"/>
      <c r="D51" s="142"/>
      <c r="E51" s="142"/>
      <c r="F51" s="142"/>
      <c r="G51" s="142"/>
      <c r="H51" s="142"/>
      <c r="I51" s="142"/>
      <c r="J51" s="143"/>
    </row>
    <row r="52" spans="1:11" ht="79.150000000000006" customHeight="1">
      <c r="A52" s="13" t="s">
        <v>30</v>
      </c>
      <c r="B52" s="87" t="s">
        <v>79</v>
      </c>
      <c r="C52" s="87"/>
      <c r="D52" s="87"/>
      <c r="E52" s="87"/>
      <c r="F52" s="87"/>
      <c r="G52" s="87"/>
      <c r="H52" s="87"/>
      <c r="I52" s="87"/>
      <c r="J52" s="88"/>
    </row>
    <row r="53" spans="1:11" ht="19.5" customHeight="1">
      <c r="A53" s="13" t="s">
        <v>32</v>
      </c>
      <c r="B53" s="87" t="s">
        <v>80</v>
      </c>
      <c r="C53" s="87"/>
      <c r="D53" s="87"/>
      <c r="E53" s="87"/>
      <c r="F53" s="87"/>
      <c r="G53" s="87"/>
      <c r="H53" s="87"/>
      <c r="I53" s="87"/>
      <c r="J53" s="88"/>
    </row>
    <row r="54" spans="1:11" ht="69" customHeight="1">
      <c r="A54" s="13" t="s">
        <v>34</v>
      </c>
      <c r="B54" s="87" t="s">
        <v>81</v>
      </c>
      <c r="C54" s="87"/>
      <c r="D54" s="87"/>
      <c r="E54" s="87"/>
      <c r="F54" s="87"/>
      <c r="G54" s="87"/>
      <c r="H54" s="87"/>
      <c r="I54" s="87"/>
      <c r="J54" s="88"/>
    </row>
    <row r="55" spans="1:11" ht="15.75">
      <c r="A55" s="69" t="s">
        <v>36</v>
      </c>
      <c r="B55" s="70"/>
      <c r="C55" s="70"/>
      <c r="D55" s="70"/>
      <c r="E55" s="70"/>
      <c r="F55" s="70"/>
      <c r="G55" s="70"/>
      <c r="H55" s="70"/>
      <c r="I55" s="70"/>
      <c r="J55" s="71"/>
    </row>
    <row r="56" spans="1:11" ht="15.75">
      <c r="A56" s="82" t="s">
        <v>37</v>
      </c>
      <c r="B56" s="83"/>
      <c r="C56" s="83"/>
      <c r="D56" s="83"/>
      <c r="E56" s="83"/>
      <c r="F56" s="83"/>
      <c r="G56" s="83"/>
      <c r="H56" s="83"/>
      <c r="I56" s="83"/>
      <c r="J56" s="84"/>
    </row>
    <row r="57" spans="1:11">
      <c r="A57" s="92" t="s">
        <v>38</v>
      </c>
      <c r="B57" s="93"/>
      <c r="C57" s="94" t="s">
        <v>39</v>
      </c>
      <c r="D57" s="95"/>
      <c r="E57" s="95"/>
      <c r="F57" s="95" t="s">
        <v>40</v>
      </c>
      <c r="G57" s="95"/>
      <c r="H57" s="93"/>
      <c r="I57" s="94" t="s">
        <v>41</v>
      </c>
      <c r="J57" s="96"/>
    </row>
    <row r="58" spans="1:11">
      <c r="A58" s="97"/>
      <c r="B58" s="98"/>
      <c r="C58" s="109"/>
      <c r="D58" s="110"/>
      <c r="E58" s="111"/>
      <c r="F58" s="99"/>
      <c r="G58" s="100"/>
      <c r="H58" s="101"/>
      <c r="I58" s="102">
        <f>IF(F58&gt;0,F58/C58,0)</f>
        <v>0</v>
      </c>
      <c r="J58" s="103"/>
      <c r="K58" s="36"/>
    </row>
    <row r="59" spans="1:11" ht="15.75">
      <c r="A59" s="82" t="s">
        <v>42</v>
      </c>
      <c r="B59" s="83"/>
      <c r="C59" s="83"/>
      <c r="D59" s="83"/>
      <c r="E59" s="83"/>
      <c r="F59" s="83"/>
      <c r="G59" s="83"/>
      <c r="H59" s="83"/>
      <c r="I59" s="83"/>
      <c r="J59" s="84"/>
    </row>
    <row r="60" spans="1:11">
      <c r="A60" s="14"/>
      <c r="B60"/>
      <c r="C60" s="89" t="s">
        <v>145</v>
      </c>
      <c r="D60" s="90"/>
      <c r="E60" s="89" t="s">
        <v>44</v>
      </c>
      <c r="F60" s="90"/>
      <c r="G60" s="89" t="s">
        <v>45</v>
      </c>
      <c r="H60" s="89"/>
      <c r="I60" s="89" t="s">
        <v>46</v>
      </c>
      <c r="J60" s="91"/>
    </row>
    <row r="61" spans="1:11" ht="38.25">
      <c r="A61" s="15" t="s">
        <v>47</v>
      </c>
      <c r="B61" s="16" t="s">
        <v>48</v>
      </c>
      <c r="C61" s="16" t="s">
        <v>49</v>
      </c>
      <c r="D61" s="16" t="s">
        <v>50</v>
      </c>
      <c r="E61" s="16" t="s">
        <v>51</v>
      </c>
      <c r="F61" s="16" t="s">
        <v>52</v>
      </c>
      <c r="G61" s="16" t="s">
        <v>53</v>
      </c>
      <c r="H61" s="16" t="s">
        <v>54</v>
      </c>
      <c r="I61" s="16" t="s">
        <v>55</v>
      </c>
      <c r="J61" s="17" t="s">
        <v>56</v>
      </c>
    </row>
    <row r="62" spans="1:11" ht="72">
      <c r="A62" s="18" t="s">
        <v>82</v>
      </c>
      <c r="B62" s="19"/>
      <c r="C62" s="20"/>
      <c r="D62" s="22"/>
      <c r="E62" s="29"/>
      <c r="F62" s="22"/>
      <c r="G62" s="23"/>
      <c r="H62" s="22"/>
      <c r="I62" s="37">
        <f t="shared" ref="I62:J64" si="1">IF(G62&gt;0,G62/C62,0)</f>
        <v>0</v>
      </c>
      <c r="J62" s="25">
        <f t="shared" si="1"/>
        <v>0</v>
      </c>
    </row>
    <row r="63" spans="1:11" ht="72" customHeight="1">
      <c r="A63" s="26" t="s">
        <v>83</v>
      </c>
      <c r="B63" s="27"/>
      <c r="C63" s="28"/>
      <c r="D63" s="30"/>
      <c r="E63" s="29"/>
      <c r="F63" s="30"/>
      <c r="G63" s="29"/>
      <c r="H63" s="30"/>
      <c r="I63" s="38">
        <f t="shared" si="1"/>
        <v>0</v>
      </c>
      <c r="J63" s="31">
        <f t="shared" si="1"/>
        <v>0</v>
      </c>
    </row>
    <row r="64" spans="1:11" ht="60">
      <c r="A64" s="39" t="s">
        <v>84</v>
      </c>
      <c r="B64" s="27"/>
      <c r="C64" s="28"/>
      <c r="D64" s="30"/>
      <c r="E64" s="29"/>
      <c r="F64" s="30"/>
      <c r="G64" s="29"/>
      <c r="H64" s="30"/>
      <c r="I64" s="38">
        <f t="shared" si="1"/>
        <v>0</v>
      </c>
      <c r="J64" s="25">
        <f t="shared" si="1"/>
        <v>0</v>
      </c>
    </row>
    <row r="65" spans="1:10" ht="72">
      <c r="A65" s="26" t="s">
        <v>85</v>
      </c>
      <c r="B65" s="27"/>
      <c r="C65" s="28"/>
      <c r="D65" s="30"/>
      <c r="E65" s="29"/>
      <c r="F65" s="30"/>
      <c r="G65" s="29"/>
      <c r="H65" s="30"/>
      <c r="I65" s="38">
        <f>IF(G65&gt;0,G65/C65,0)</f>
        <v>0</v>
      </c>
      <c r="J65" s="31">
        <f>IF(H65&gt;0,H65/F65,0)</f>
        <v>0</v>
      </c>
    </row>
    <row r="66" spans="1:10" ht="15.75">
      <c r="A66" s="69" t="s">
        <v>60</v>
      </c>
      <c r="B66" s="70"/>
      <c r="C66" s="70"/>
      <c r="D66" s="70"/>
      <c r="E66" s="70"/>
      <c r="F66" s="70"/>
      <c r="G66" s="70"/>
      <c r="H66" s="70"/>
      <c r="I66" s="70"/>
      <c r="J66" s="71"/>
    </row>
    <row r="67" spans="1:10" ht="15.75">
      <c r="A67" s="82" t="s">
        <v>61</v>
      </c>
      <c r="B67" s="83"/>
      <c r="C67" s="83"/>
      <c r="D67" s="83"/>
      <c r="E67" s="83"/>
      <c r="F67" s="83"/>
      <c r="G67" s="83"/>
      <c r="H67" s="83"/>
      <c r="I67" s="83"/>
      <c r="J67" s="84"/>
    </row>
    <row r="68" spans="1:10" ht="27" customHeight="1">
      <c r="A68" s="32" t="s">
        <v>62</v>
      </c>
      <c r="B68" s="85" t="s">
        <v>82</v>
      </c>
      <c r="C68" s="85"/>
      <c r="D68" s="85"/>
      <c r="E68" s="85"/>
      <c r="F68" s="85"/>
      <c r="G68" s="85"/>
      <c r="H68" s="85"/>
      <c r="I68" s="85"/>
      <c r="J68" s="86"/>
    </row>
    <row r="69" spans="1:10" ht="34.15" customHeight="1">
      <c r="A69" s="32" t="s">
        <v>63</v>
      </c>
      <c r="B69" s="87" t="s">
        <v>86</v>
      </c>
      <c r="C69" s="87"/>
      <c r="D69" s="87"/>
      <c r="E69" s="87"/>
      <c r="F69" s="87"/>
      <c r="G69" s="87"/>
      <c r="H69" s="87"/>
      <c r="I69" s="87"/>
      <c r="J69" s="88"/>
    </row>
    <row r="70" spans="1:10" ht="45.75" customHeight="1">
      <c r="A70" s="32" t="s">
        <v>65</v>
      </c>
      <c r="B70" s="67"/>
      <c r="C70" s="67"/>
      <c r="D70" s="67"/>
      <c r="E70" s="67"/>
      <c r="F70" s="67"/>
      <c r="G70" s="67"/>
      <c r="H70" s="67"/>
      <c r="I70" s="67"/>
      <c r="J70" s="68"/>
    </row>
    <row r="71" spans="1:10" ht="47.25" customHeight="1">
      <c r="A71" s="32" t="s">
        <v>67</v>
      </c>
      <c r="B71" s="67"/>
      <c r="C71" s="67"/>
      <c r="D71" s="67"/>
      <c r="E71" s="67"/>
      <c r="F71" s="67"/>
      <c r="G71" s="67"/>
      <c r="H71" s="67"/>
      <c r="I71" s="67"/>
      <c r="J71" s="68"/>
    </row>
    <row r="72" spans="1:10" ht="24.75" customHeight="1">
      <c r="A72" s="32" t="s">
        <v>62</v>
      </c>
      <c r="B72" s="80" t="s">
        <v>83</v>
      </c>
      <c r="C72" s="80"/>
      <c r="D72" s="80"/>
      <c r="E72" s="80"/>
      <c r="F72" s="80"/>
      <c r="G72" s="80"/>
      <c r="H72" s="80"/>
      <c r="I72" s="80"/>
      <c r="J72" s="81"/>
    </row>
    <row r="73" spans="1:10" ht="30">
      <c r="A73" s="32" t="s">
        <v>63</v>
      </c>
      <c r="B73" s="87" t="s">
        <v>89</v>
      </c>
      <c r="C73" s="87"/>
      <c r="D73" s="87"/>
      <c r="E73" s="87"/>
      <c r="F73" s="87"/>
      <c r="G73" s="87"/>
      <c r="H73" s="87"/>
      <c r="I73" s="87"/>
      <c r="J73" s="88"/>
    </row>
    <row r="74" spans="1:10">
      <c r="A74" s="32" t="s">
        <v>65</v>
      </c>
      <c r="B74" s="67"/>
      <c r="C74" s="67"/>
      <c r="D74" s="67"/>
      <c r="E74" s="67"/>
      <c r="F74" s="67"/>
      <c r="G74" s="67"/>
      <c r="H74" s="67"/>
      <c r="I74" s="67"/>
      <c r="J74" s="68"/>
    </row>
    <row r="75" spans="1:10" ht="60.75" customHeight="1">
      <c r="A75" s="32" t="s">
        <v>67</v>
      </c>
      <c r="B75" s="67"/>
      <c r="C75" s="67"/>
      <c r="D75" s="67"/>
      <c r="E75" s="67"/>
      <c r="F75" s="67"/>
      <c r="G75" s="67"/>
      <c r="H75" s="67"/>
      <c r="I75" s="67"/>
      <c r="J75" s="68"/>
    </row>
    <row r="76" spans="1:10" ht="30" customHeight="1">
      <c r="A76" s="32" t="s">
        <v>62</v>
      </c>
      <c r="B76" s="80" t="s">
        <v>84</v>
      </c>
      <c r="C76" s="80"/>
      <c r="D76" s="80"/>
      <c r="E76" s="80"/>
      <c r="F76" s="80"/>
      <c r="G76" s="80"/>
      <c r="H76" s="80"/>
      <c r="I76" s="80"/>
      <c r="J76" s="81"/>
    </row>
    <row r="77" spans="1:10" ht="30" customHeight="1">
      <c r="A77" s="32" t="s">
        <v>63</v>
      </c>
      <c r="B77" s="87" t="s">
        <v>92</v>
      </c>
      <c r="C77" s="87"/>
      <c r="D77" s="87"/>
      <c r="E77" s="87"/>
      <c r="F77" s="87"/>
      <c r="G77" s="87"/>
      <c r="H77" s="87"/>
      <c r="I77" s="87"/>
      <c r="J77" s="88"/>
    </row>
    <row r="78" spans="1:10" ht="35.25" customHeight="1">
      <c r="A78" s="32" t="s">
        <v>65</v>
      </c>
      <c r="B78" s="67"/>
      <c r="C78" s="67"/>
      <c r="D78" s="67"/>
      <c r="E78" s="67"/>
      <c r="F78" s="67"/>
      <c r="G78" s="67"/>
      <c r="H78" s="67"/>
      <c r="I78" s="67"/>
      <c r="J78" s="68"/>
    </row>
    <row r="79" spans="1:10" ht="67.5" customHeight="1">
      <c r="A79" s="32" t="s">
        <v>67</v>
      </c>
      <c r="B79" s="67"/>
      <c r="C79" s="67"/>
      <c r="D79" s="67"/>
      <c r="E79" s="67"/>
      <c r="F79" s="67"/>
      <c r="G79" s="67"/>
      <c r="H79" s="67"/>
      <c r="I79" s="67"/>
      <c r="J79" s="68"/>
    </row>
    <row r="80" spans="1:10" ht="30.75" customHeight="1">
      <c r="A80" s="32" t="s">
        <v>62</v>
      </c>
      <c r="B80" s="80" t="s">
        <v>85</v>
      </c>
      <c r="C80" s="80"/>
      <c r="D80" s="80"/>
      <c r="E80" s="80"/>
      <c r="F80" s="80"/>
      <c r="G80" s="80"/>
      <c r="H80" s="80"/>
      <c r="I80" s="80"/>
      <c r="J80" s="81"/>
    </row>
    <row r="81" spans="1:10" ht="30">
      <c r="A81" s="32" t="s">
        <v>63</v>
      </c>
      <c r="B81" s="87" t="s">
        <v>154</v>
      </c>
      <c r="C81" s="87"/>
      <c r="D81" s="87"/>
      <c r="E81" s="87"/>
      <c r="F81" s="87"/>
      <c r="G81" s="87"/>
      <c r="H81" s="87"/>
      <c r="I81" s="87"/>
      <c r="J81" s="88"/>
    </row>
    <row r="82" spans="1:10" ht="29.25" customHeight="1">
      <c r="A82" s="32" t="s">
        <v>65</v>
      </c>
      <c r="B82" s="67"/>
      <c r="C82" s="112"/>
      <c r="D82" s="112"/>
      <c r="E82" s="112"/>
      <c r="F82" s="112"/>
      <c r="G82" s="112"/>
      <c r="H82" s="112"/>
      <c r="I82" s="112"/>
      <c r="J82" s="113"/>
    </row>
    <row r="83" spans="1:10" ht="30">
      <c r="A83" s="32" t="s">
        <v>67</v>
      </c>
      <c r="B83" s="67"/>
      <c r="C83" s="67"/>
      <c r="D83" s="67"/>
      <c r="E83" s="67"/>
      <c r="F83" s="67"/>
      <c r="G83" s="67"/>
      <c r="H83" s="67"/>
      <c r="I83" s="67"/>
      <c r="J83" s="68"/>
    </row>
    <row r="84" spans="1:10" ht="15.75">
      <c r="A84" s="69" t="s">
        <v>75</v>
      </c>
      <c r="B84" s="70"/>
      <c r="C84" s="70"/>
      <c r="D84" s="70"/>
      <c r="E84" s="70"/>
      <c r="F84" s="70"/>
      <c r="G84" s="70"/>
      <c r="H84" s="70"/>
      <c r="I84" s="70"/>
      <c r="J84" s="71"/>
    </row>
    <row r="85" spans="1:10" ht="15.75" customHeight="1">
      <c r="A85" s="72" t="s">
        <v>76</v>
      </c>
      <c r="B85" s="73"/>
      <c r="C85" s="73"/>
      <c r="D85" s="73"/>
      <c r="E85" s="73"/>
      <c r="F85" s="73"/>
      <c r="G85" s="73"/>
      <c r="H85" s="73"/>
      <c r="I85" s="73"/>
      <c r="J85" s="74"/>
    </row>
    <row r="86" spans="1:10" ht="5.25" customHeight="1">
      <c r="A86" s="136"/>
      <c r="B86" s="137"/>
      <c r="C86" s="137"/>
      <c r="D86" s="137"/>
      <c r="E86" s="137"/>
      <c r="F86" s="137"/>
      <c r="G86" s="137"/>
      <c r="H86" s="137"/>
      <c r="I86" s="137"/>
      <c r="J86" s="138"/>
    </row>
    <row r="87" spans="1:10" ht="6" customHeight="1"/>
    <row r="88" spans="1:10" ht="15.75">
      <c r="A88" s="69" t="s">
        <v>27</v>
      </c>
      <c r="B88" s="70"/>
      <c r="C88" s="70"/>
      <c r="D88" s="70"/>
      <c r="E88" s="70"/>
      <c r="F88" s="70"/>
      <c r="G88" s="70"/>
      <c r="H88" s="70"/>
      <c r="I88" s="70"/>
      <c r="J88" s="71"/>
    </row>
    <row r="89" spans="1:10" ht="15.75">
      <c r="A89" s="8" t="s">
        <v>28</v>
      </c>
      <c r="B89" s="142" t="s">
        <v>95</v>
      </c>
      <c r="C89" s="142"/>
      <c r="D89" s="142"/>
      <c r="E89" s="142"/>
      <c r="F89" s="142"/>
      <c r="G89" s="142"/>
      <c r="H89" s="142"/>
      <c r="I89" s="142"/>
      <c r="J89" s="143"/>
    </row>
    <row r="90" spans="1:10" ht="54.75" customHeight="1">
      <c r="A90" s="13" t="s">
        <v>30</v>
      </c>
      <c r="B90" s="87" t="s">
        <v>96</v>
      </c>
      <c r="C90" s="87"/>
      <c r="D90" s="87"/>
      <c r="E90" s="87"/>
      <c r="F90" s="87"/>
      <c r="G90" s="87"/>
      <c r="H90" s="87"/>
      <c r="I90" s="87"/>
      <c r="J90" s="88"/>
    </row>
    <row r="91" spans="1:10" ht="57.75" customHeight="1">
      <c r="A91" s="13" t="s">
        <v>32</v>
      </c>
      <c r="B91" s="87" t="s">
        <v>97</v>
      </c>
      <c r="C91" s="87"/>
      <c r="D91" s="87"/>
      <c r="E91" s="87"/>
      <c r="F91" s="87"/>
      <c r="G91" s="87"/>
      <c r="H91" s="87"/>
      <c r="I91" s="87"/>
      <c r="J91" s="88"/>
    </row>
    <row r="92" spans="1:10" ht="51" customHeight="1">
      <c r="A92" s="13" t="s">
        <v>34</v>
      </c>
      <c r="B92" s="87" t="s">
        <v>98</v>
      </c>
      <c r="C92" s="87"/>
      <c r="D92" s="87"/>
      <c r="E92" s="87"/>
      <c r="F92" s="87"/>
      <c r="G92" s="87"/>
      <c r="H92" s="87"/>
      <c r="I92" s="87"/>
      <c r="J92" s="88"/>
    </row>
    <row r="93" spans="1:10" ht="15.75">
      <c r="A93" s="69" t="s">
        <v>36</v>
      </c>
      <c r="B93" s="70"/>
      <c r="C93" s="70"/>
      <c r="D93" s="70"/>
      <c r="E93" s="70"/>
      <c r="F93" s="70"/>
      <c r="G93" s="70"/>
      <c r="H93" s="70"/>
      <c r="I93" s="70"/>
      <c r="J93" s="71"/>
    </row>
    <row r="94" spans="1:10" ht="15.75">
      <c r="A94" s="82" t="s">
        <v>37</v>
      </c>
      <c r="B94" s="83"/>
      <c r="C94" s="83"/>
      <c r="D94" s="83"/>
      <c r="E94" s="83"/>
      <c r="F94" s="83"/>
      <c r="G94" s="83"/>
      <c r="H94" s="83"/>
      <c r="I94" s="83"/>
      <c r="J94" s="84"/>
    </row>
    <row r="95" spans="1:10">
      <c r="A95" s="92" t="s">
        <v>38</v>
      </c>
      <c r="B95" s="93"/>
      <c r="C95" s="94" t="s">
        <v>39</v>
      </c>
      <c r="D95" s="95"/>
      <c r="E95" s="95"/>
      <c r="F95" s="95" t="s">
        <v>40</v>
      </c>
      <c r="G95" s="95"/>
      <c r="H95" s="93"/>
      <c r="I95" s="94" t="s">
        <v>41</v>
      </c>
      <c r="J95" s="96"/>
    </row>
    <row r="96" spans="1:10">
      <c r="A96" s="108"/>
      <c r="B96" s="101"/>
      <c r="C96" s="99"/>
      <c r="D96" s="100"/>
      <c r="E96" s="101"/>
      <c r="F96" s="99"/>
      <c r="G96" s="100"/>
      <c r="H96" s="101"/>
      <c r="I96" s="102">
        <f>IF(F96&gt;0,F96/C96,0)</f>
        <v>0</v>
      </c>
      <c r="J96" s="103"/>
    </row>
    <row r="97" spans="1:10" ht="15.75">
      <c r="A97" s="82" t="s">
        <v>42</v>
      </c>
      <c r="B97" s="83"/>
      <c r="C97" s="83"/>
      <c r="D97" s="83"/>
      <c r="E97" s="83"/>
      <c r="F97" s="83"/>
      <c r="G97" s="83"/>
      <c r="H97" s="83"/>
      <c r="I97" s="83"/>
      <c r="J97" s="84"/>
    </row>
    <row r="98" spans="1:10">
      <c r="A98" s="14"/>
      <c r="B98"/>
      <c r="C98" s="89" t="s">
        <v>145</v>
      </c>
      <c r="D98" s="90"/>
      <c r="E98" s="89" t="s">
        <v>44</v>
      </c>
      <c r="F98" s="90"/>
      <c r="G98" s="89" t="s">
        <v>45</v>
      </c>
      <c r="H98" s="89"/>
      <c r="I98" s="89" t="s">
        <v>46</v>
      </c>
      <c r="J98" s="91"/>
    </row>
    <row r="99" spans="1:10" ht="38.25">
      <c r="A99" s="15" t="s">
        <v>47</v>
      </c>
      <c r="B99" s="16" t="s">
        <v>48</v>
      </c>
      <c r="C99" s="16" t="s">
        <v>49</v>
      </c>
      <c r="D99" s="16" t="s">
        <v>50</v>
      </c>
      <c r="E99" s="16" t="s">
        <v>51</v>
      </c>
      <c r="F99" s="16" t="s">
        <v>52</v>
      </c>
      <c r="G99" s="16" t="s">
        <v>53</v>
      </c>
      <c r="H99" s="16" t="s">
        <v>54</v>
      </c>
      <c r="I99" s="16" t="s">
        <v>55</v>
      </c>
      <c r="J99" s="17" t="s">
        <v>56</v>
      </c>
    </row>
    <row r="100" spans="1:10" ht="48">
      <c r="A100" s="39" t="s">
        <v>99</v>
      </c>
      <c r="B100" s="19"/>
      <c r="C100" s="20"/>
      <c r="D100" s="22"/>
      <c r="E100" s="20"/>
      <c r="F100" s="22"/>
      <c r="G100" s="23"/>
      <c r="H100" s="22"/>
      <c r="I100" s="37">
        <f t="shared" ref="I100:J102" si="2">IF(G100&gt;0,G100/C100,0)</f>
        <v>0</v>
      </c>
      <c r="J100" s="25">
        <f t="shared" si="2"/>
        <v>0</v>
      </c>
    </row>
    <row r="101" spans="1:10" ht="48">
      <c r="A101" s="39" t="s">
        <v>100</v>
      </c>
      <c r="B101" s="27"/>
      <c r="C101" s="28"/>
      <c r="D101" s="30"/>
      <c r="E101" s="28"/>
      <c r="F101" s="30"/>
      <c r="G101" s="29"/>
      <c r="H101" s="30"/>
      <c r="I101" s="38">
        <f t="shared" si="2"/>
        <v>0</v>
      </c>
      <c r="J101" s="25">
        <f t="shared" si="2"/>
        <v>0</v>
      </c>
    </row>
    <row r="102" spans="1:10" ht="96">
      <c r="A102" s="39" t="s">
        <v>101</v>
      </c>
      <c r="B102" s="27"/>
      <c r="C102" s="28"/>
      <c r="D102" s="30"/>
      <c r="E102" s="28"/>
      <c r="F102" s="30"/>
      <c r="G102" s="29"/>
      <c r="H102" s="30"/>
      <c r="I102" s="38">
        <f t="shared" si="2"/>
        <v>0</v>
      </c>
      <c r="J102" s="25">
        <f t="shared" si="2"/>
        <v>0</v>
      </c>
    </row>
    <row r="103" spans="1:10" ht="15.75">
      <c r="A103" s="69" t="s">
        <v>60</v>
      </c>
      <c r="B103" s="70"/>
      <c r="C103" s="70"/>
      <c r="D103" s="70"/>
      <c r="E103" s="70"/>
      <c r="F103" s="70"/>
      <c r="G103" s="70"/>
      <c r="H103" s="70"/>
      <c r="I103" s="70"/>
      <c r="J103" s="71"/>
    </row>
    <row r="104" spans="1:10" ht="15.75">
      <c r="A104" s="82" t="s">
        <v>61</v>
      </c>
      <c r="B104" s="83"/>
      <c r="C104" s="83"/>
      <c r="D104" s="83"/>
      <c r="E104" s="83"/>
      <c r="F104" s="83"/>
      <c r="G104" s="83"/>
      <c r="H104" s="83"/>
      <c r="I104" s="83"/>
      <c r="J104" s="84"/>
    </row>
    <row r="105" spans="1:10">
      <c r="A105" s="32" t="s">
        <v>62</v>
      </c>
      <c r="B105" s="85" t="s">
        <v>99</v>
      </c>
      <c r="C105" s="85"/>
      <c r="D105" s="85"/>
      <c r="E105" s="85"/>
      <c r="F105" s="85"/>
      <c r="G105" s="85"/>
      <c r="H105" s="85"/>
      <c r="I105" s="85"/>
      <c r="J105" s="86"/>
    </row>
    <row r="106" spans="1:10" ht="30">
      <c r="A106" s="32" t="s">
        <v>63</v>
      </c>
      <c r="B106" s="87" t="s">
        <v>102</v>
      </c>
      <c r="C106" s="87"/>
      <c r="D106" s="87"/>
      <c r="E106" s="87"/>
      <c r="F106" s="87"/>
      <c r="G106" s="87"/>
      <c r="H106" s="87"/>
      <c r="I106" s="87"/>
      <c r="J106" s="88"/>
    </row>
    <row r="107" spans="1:10" ht="38.25" customHeight="1">
      <c r="A107" s="32" t="s">
        <v>65</v>
      </c>
      <c r="B107" s="67"/>
      <c r="C107" s="112"/>
      <c r="D107" s="112"/>
      <c r="E107" s="112"/>
      <c r="F107" s="112"/>
      <c r="G107" s="112"/>
      <c r="H107" s="112"/>
      <c r="I107" s="112"/>
      <c r="J107" s="113"/>
    </row>
    <row r="108" spans="1:10" ht="30">
      <c r="A108" s="32" t="s">
        <v>67</v>
      </c>
      <c r="B108" s="67"/>
      <c r="C108" s="67"/>
      <c r="D108" s="67"/>
      <c r="E108" s="67"/>
      <c r="F108" s="67"/>
      <c r="G108" s="67"/>
      <c r="H108" s="67"/>
      <c r="I108" s="67"/>
      <c r="J108" s="68"/>
    </row>
    <row r="109" spans="1:10">
      <c r="A109" s="32" t="s">
        <v>62</v>
      </c>
      <c r="B109" s="85" t="s">
        <v>100</v>
      </c>
      <c r="C109" s="85"/>
      <c r="D109" s="85"/>
      <c r="E109" s="85"/>
      <c r="F109" s="85"/>
      <c r="G109" s="85"/>
      <c r="H109" s="85"/>
      <c r="I109" s="85"/>
      <c r="J109" s="86"/>
    </row>
    <row r="110" spans="1:10" ht="30">
      <c r="A110" s="32" t="s">
        <v>63</v>
      </c>
      <c r="B110" s="67" t="s">
        <v>105</v>
      </c>
      <c r="C110" s="67"/>
      <c r="D110" s="67"/>
      <c r="E110" s="67"/>
      <c r="F110" s="67"/>
      <c r="G110" s="67"/>
      <c r="H110" s="67"/>
      <c r="I110" s="67"/>
      <c r="J110" s="68"/>
    </row>
    <row r="111" spans="1:10" ht="26.25" customHeight="1">
      <c r="A111" s="32" t="s">
        <v>65</v>
      </c>
      <c r="B111" s="67"/>
      <c r="C111" s="67"/>
      <c r="D111" s="67"/>
      <c r="E111" s="67"/>
      <c r="F111" s="67"/>
      <c r="G111" s="67"/>
      <c r="H111" s="67"/>
      <c r="I111" s="67"/>
      <c r="J111" s="68"/>
    </row>
    <row r="112" spans="1:10" ht="30">
      <c r="A112" s="32" t="s">
        <v>67</v>
      </c>
      <c r="B112" s="67"/>
      <c r="C112" s="112"/>
      <c r="D112" s="112"/>
      <c r="E112" s="112"/>
      <c r="F112" s="112"/>
      <c r="G112" s="112"/>
      <c r="H112" s="112"/>
      <c r="I112" s="112"/>
      <c r="J112" s="113"/>
    </row>
    <row r="113" spans="1:10" ht="28.5" customHeight="1">
      <c r="A113" s="32" t="s">
        <v>62</v>
      </c>
      <c r="B113" s="85" t="s">
        <v>101</v>
      </c>
      <c r="C113" s="85"/>
      <c r="D113" s="85"/>
      <c r="E113" s="85"/>
      <c r="F113" s="85"/>
      <c r="G113" s="85"/>
      <c r="H113" s="85"/>
      <c r="I113" s="85"/>
      <c r="J113" s="86"/>
    </row>
    <row r="114" spans="1:10" ht="30">
      <c r="A114" s="32" t="s">
        <v>63</v>
      </c>
      <c r="B114" s="87" t="s">
        <v>108</v>
      </c>
      <c r="C114" s="87"/>
      <c r="D114" s="87"/>
      <c r="E114" s="87"/>
      <c r="F114" s="87"/>
      <c r="G114" s="87"/>
      <c r="H114" s="87"/>
      <c r="I114" s="87"/>
      <c r="J114" s="88"/>
    </row>
    <row r="115" spans="1:10">
      <c r="A115" s="32" t="s">
        <v>65</v>
      </c>
      <c r="B115" s="67"/>
      <c r="C115" s="67"/>
      <c r="D115" s="67"/>
      <c r="E115" s="67"/>
      <c r="F115" s="67"/>
      <c r="G115" s="67"/>
      <c r="H115" s="67"/>
      <c r="I115" s="67"/>
      <c r="J115" s="68"/>
    </row>
    <row r="116" spans="1:10" ht="30">
      <c r="A116" s="32" t="s">
        <v>67</v>
      </c>
      <c r="B116" s="67"/>
      <c r="C116" s="67"/>
      <c r="D116" s="67"/>
      <c r="E116" s="67"/>
      <c r="F116" s="67"/>
      <c r="G116" s="67"/>
      <c r="H116" s="67"/>
      <c r="I116" s="67"/>
      <c r="J116" s="68"/>
    </row>
    <row r="117" spans="1:10" ht="15.75">
      <c r="A117" s="69" t="s">
        <v>75</v>
      </c>
      <c r="B117" s="70"/>
      <c r="C117" s="70"/>
      <c r="D117" s="70"/>
      <c r="E117" s="70"/>
      <c r="F117" s="70"/>
      <c r="G117" s="70"/>
      <c r="H117" s="70"/>
      <c r="I117" s="70"/>
      <c r="J117" s="71"/>
    </row>
    <row r="118" spans="1:10" ht="15.75">
      <c r="A118" s="72" t="s">
        <v>76</v>
      </c>
      <c r="B118" s="73"/>
      <c r="C118" s="73"/>
      <c r="D118" s="73"/>
      <c r="E118" s="73"/>
      <c r="F118" s="73"/>
      <c r="G118" s="73"/>
      <c r="H118" s="73"/>
      <c r="I118" s="73"/>
      <c r="J118" s="74"/>
    </row>
    <row r="119" spans="1:10">
      <c r="A119" s="104"/>
      <c r="B119" s="105"/>
      <c r="C119" s="105"/>
      <c r="D119" s="105"/>
      <c r="E119" s="105"/>
      <c r="F119" s="105"/>
      <c r="G119" s="105"/>
      <c r="H119" s="105"/>
      <c r="I119" s="105"/>
      <c r="J119" s="106"/>
    </row>
    <row r="120" spans="1:10" ht="15.75">
      <c r="A120" s="69" t="s">
        <v>27</v>
      </c>
      <c r="B120" s="70"/>
      <c r="C120" s="70"/>
      <c r="D120" s="70"/>
      <c r="E120" s="70"/>
      <c r="F120" s="70"/>
      <c r="G120" s="70"/>
      <c r="H120" s="70"/>
      <c r="I120" s="70"/>
      <c r="J120" s="71"/>
    </row>
    <row r="121" spans="1:10" ht="33" customHeight="1">
      <c r="A121" s="53" t="s">
        <v>28</v>
      </c>
      <c r="B121" s="140" t="s">
        <v>112</v>
      </c>
      <c r="C121" s="140"/>
      <c r="D121" s="140"/>
      <c r="E121" s="140"/>
      <c r="F121" s="140"/>
      <c r="G121" s="140"/>
      <c r="H121" s="140"/>
      <c r="I121" s="140"/>
      <c r="J121" s="141"/>
    </row>
    <row r="122" spans="1:10" ht="49.15" customHeight="1">
      <c r="A122" s="13" t="s">
        <v>30</v>
      </c>
      <c r="B122" s="87" t="s">
        <v>113</v>
      </c>
      <c r="C122" s="87"/>
      <c r="D122" s="87"/>
      <c r="E122" s="87"/>
      <c r="F122" s="87"/>
      <c r="G122" s="87"/>
      <c r="H122" s="87"/>
      <c r="I122" s="87"/>
      <c r="J122" s="88"/>
    </row>
    <row r="123" spans="1:10">
      <c r="A123" s="13" t="s">
        <v>32</v>
      </c>
      <c r="B123" s="67" t="s">
        <v>33</v>
      </c>
      <c r="C123" s="67"/>
      <c r="D123" s="67"/>
      <c r="E123" s="67"/>
      <c r="F123" s="67"/>
      <c r="G123" s="67"/>
      <c r="H123" s="67"/>
      <c r="I123" s="67"/>
      <c r="J123" s="68"/>
    </row>
    <row r="124" spans="1:10" ht="72.599999999999994" customHeight="1">
      <c r="A124" s="13" t="s">
        <v>34</v>
      </c>
      <c r="B124" s="67" t="s">
        <v>114</v>
      </c>
      <c r="C124" s="67"/>
      <c r="D124" s="67"/>
      <c r="E124" s="67"/>
      <c r="F124" s="67"/>
      <c r="G124" s="67"/>
      <c r="H124" s="67"/>
      <c r="I124" s="67"/>
      <c r="J124" s="68"/>
    </row>
    <row r="125" spans="1:10" ht="15.75">
      <c r="A125" s="69" t="s">
        <v>36</v>
      </c>
      <c r="B125" s="70"/>
      <c r="C125" s="70"/>
      <c r="D125" s="70"/>
      <c r="E125" s="70"/>
      <c r="F125" s="70"/>
      <c r="G125" s="70"/>
      <c r="H125" s="70"/>
      <c r="I125" s="70"/>
      <c r="J125" s="71"/>
    </row>
    <row r="126" spans="1:10" ht="15.75">
      <c r="A126" s="82" t="s">
        <v>37</v>
      </c>
      <c r="B126" s="83"/>
      <c r="C126" s="83"/>
      <c r="D126" s="83"/>
      <c r="E126" s="83"/>
      <c r="F126" s="83"/>
      <c r="G126" s="83"/>
      <c r="H126" s="83"/>
      <c r="I126" s="83"/>
      <c r="J126" s="84"/>
    </row>
    <row r="127" spans="1:10" ht="15" customHeight="1">
      <c r="A127" s="92" t="s">
        <v>38</v>
      </c>
      <c r="B127" s="93"/>
      <c r="C127" s="94" t="s">
        <v>39</v>
      </c>
      <c r="D127" s="95"/>
      <c r="E127" s="95"/>
      <c r="F127" s="95" t="s">
        <v>40</v>
      </c>
      <c r="G127" s="95"/>
      <c r="H127" s="93"/>
      <c r="I127" s="94" t="s">
        <v>41</v>
      </c>
      <c r="J127" s="96"/>
    </row>
    <row r="128" spans="1:10" ht="15" customHeight="1">
      <c r="A128" s="97"/>
      <c r="B128" s="98"/>
      <c r="C128" s="99"/>
      <c r="D128" s="100"/>
      <c r="E128" s="101"/>
      <c r="F128" s="99"/>
      <c r="G128" s="100"/>
      <c r="H128" s="101"/>
      <c r="I128" s="102">
        <f>IF(F128&gt;0,F128/C128,0)</f>
        <v>0</v>
      </c>
      <c r="J128" s="103"/>
    </row>
    <row r="129" spans="1:12" ht="15.75">
      <c r="A129" s="82" t="s">
        <v>42</v>
      </c>
      <c r="B129" s="83"/>
      <c r="C129" s="83"/>
      <c r="D129" s="83"/>
      <c r="E129" s="83"/>
      <c r="F129" s="83"/>
      <c r="G129" s="83"/>
      <c r="H129" s="83"/>
      <c r="I129" s="83"/>
      <c r="J129" s="84"/>
    </row>
    <row r="130" spans="1:12">
      <c r="A130" s="14"/>
      <c r="B130"/>
      <c r="C130" s="89" t="s">
        <v>145</v>
      </c>
      <c r="D130" s="90"/>
      <c r="E130" s="89" t="s">
        <v>44</v>
      </c>
      <c r="F130" s="90"/>
      <c r="G130" s="89" t="s">
        <v>45</v>
      </c>
      <c r="H130" s="89"/>
      <c r="I130" s="89" t="s">
        <v>46</v>
      </c>
      <c r="J130" s="91"/>
      <c r="L130" s="22">
        <v>926976.29</v>
      </c>
    </row>
    <row r="131" spans="1:12" ht="38.25">
      <c r="A131" s="15" t="s">
        <v>47</v>
      </c>
      <c r="B131" s="16" t="s">
        <v>48</v>
      </c>
      <c r="C131" s="16" t="s">
        <v>49</v>
      </c>
      <c r="D131" s="16" t="s">
        <v>50</v>
      </c>
      <c r="E131" s="16" t="s">
        <v>51</v>
      </c>
      <c r="F131" s="16" t="s">
        <v>52</v>
      </c>
      <c r="G131" s="16" t="s">
        <v>53</v>
      </c>
      <c r="H131" s="48" t="s">
        <v>54</v>
      </c>
      <c r="I131" s="16" t="s">
        <v>55</v>
      </c>
      <c r="J131" s="17" t="s">
        <v>56</v>
      </c>
      <c r="L131" s="22">
        <v>8290031.4000000004</v>
      </c>
    </row>
    <row r="132" spans="1:12" ht="62.25" customHeight="1">
      <c r="A132" s="18" t="s">
        <v>115</v>
      </c>
      <c r="B132" s="19"/>
      <c r="C132" s="20"/>
      <c r="D132" s="21"/>
      <c r="E132" s="20"/>
      <c r="F132" s="22"/>
      <c r="G132" s="46"/>
      <c r="H132" s="45"/>
      <c r="I132" s="47">
        <f t="shared" ref="I132:J134" si="3">IF(G132&gt;0,G132/C132,0)</f>
        <v>0</v>
      </c>
      <c r="J132" s="25">
        <f t="shared" si="3"/>
        <v>0</v>
      </c>
      <c r="L132" s="52">
        <f>SUM(L130:L131)</f>
        <v>9217007.6900000013</v>
      </c>
    </row>
    <row r="133" spans="1:12" ht="108">
      <c r="A133" s="26" t="s">
        <v>116</v>
      </c>
      <c r="B133" s="27"/>
      <c r="C133" s="20"/>
      <c r="D133" s="22"/>
      <c r="E133" s="28"/>
      <c r="F133" s="22"/>
      <c r="G133" s="29"/>
      <c r="H133" s="22"/>
      <c r="I133" s="24">
        <f t="shared" si="3"/>
        <v>0</v>
      </c>
      <c r="J133" s="25">
        <f t="shared" si="3"/>
        <v>0</v>
      </c>
    </row>
    <row r="134" spans="1:12" ht="120">
      <c r="A134" s="26" t="s">
        <v>117</v>
      </c>
      <c r="B134" s="27"/>
      <c r="C134" s="28"/>
      <c r="D134" s="30"/>
      <c r="E134" s="28"/>
      <c r="F134" s="30"/>
      <c r="G134" s="29"/>
      <c r="H134" s="30"/>
      <c r="I134" s="24">
        <f t="shared" si="3"/>
        <v>0</v>
      </c>
      <c r="J134" s="31">
        <f t="shared" si="3"/>
        <v>0</v>
      </c>
    </row>
    <row r="135" spans="1:12" ht="15.75">
      <c r="A135" s="69" t="s">
        <v>60</v>
      </c>
      <c r="B135" s="70"/>
      <c r="C135" s="70"/>
      <c r="D135" s="70"/>
      <c r="E135" s="70"/>
      <c r="F135" s="70"/>
      <c r="G135" s="70"/>
      <c r="H135" s="70"/>
      <c r="I135" s="70"/>
      <c r="J135" s="71"/>
    </row>
    <row r="136" spans="1:12" ht="15.75">
      <c r="A136" s="82" t="s">
        <v>61</v>
      </c>
      <c r="B136" s="83"/>
      <c r="C136" s="83"/>
      <c r="D136" s="83"/>
      <c r="E136" s="83"/>
      <c r="F136" s="83"/>
      <c r="G136" s="83"/>
      <c r="H136" s="83"/>
      <c r="I136" s="83"/>
      <c r="J136" s="84"/>
    </row>
    <row r="137" spans="1:12">
      <c r="A137" s="32" t="s">
        <v>62</v>
      </c>
      <c r="B137" s="85" t="s">
        <v>115</v>
      </c>
      <c r="C137" s="85"/>
      <c r="D137" s="85"/>
      <c r="E137" s="85"/>
      <c r="F137" s="85"/>
      <c r="G137" s="85"/>
      <c r="H137" s="85"/>
      <c r="I137" s="85"/>
      <c r="J137" s="86"/>
    </row>
    <row r="138" spans="1:12" ht="30">
      <c r="A138" s="32" t="s">
        <v>63</v>
      </c>
      <c r="B138" s="87" t="s">
        <v>118</v>
      </c>
      <c r="C138" s="87"/>
      <c r="D138" s="87"/>
      <c r="E138" s="87"/>
      <c r="F138" s="87"/>
      <c r="G138" s="87"/>
      <c r="H138" s="87"/>
      <c r="I138" s="87"/>
      <c r="J138" s="88"/>
    </row>
    <row r="139" spans="1:12" ht="31.5" customHeight="1">
      <c r="A139" s="32" t="s">
        <v>65</v>
      </c>
      <c r="B139" s="67"/>
      <c r="C139" s="67"/>
      <c r="D139" s="67"/>
      <c r="E139" s="67"/>
      <c r="F139" s="67"/>
      <c r="G139" s="67"/>
      <c r="H139" s="67"/>
      <c r="I139" s="67"/>
      <c r="J139" s="68"/>
    </row>
    <row r="140" spans="1:12" ht="30">
      <c r="A140" s="32" t="s">
        <v>67</v>
      </c>
      <c r="B140" s="67"/>
      <c r="C140" s="67"/>
      <c r="D140" s="67"/>
      <c r="E140" s="67"/>
      <c r="F140" s="67"/>
      <c r="G140" s="67"/>
      <c r="H140" s="67"/>
      <c r="I140" s="67"/>
      <c r="J140" s="68"/>
    </row>
    <row r="141" spans="1:12" ht="28.5" customHeight="1">
      <c r="A141" s="32" t="s">
        <v>62</v>
      </c>
      <c r="B141" s="80" t="s">
        <v>116</v>
      </c>
      <c r="C141" s="80"/>
      <c r="D141" s="80"/>
      <c r="E141" s="80"/>
      <c r="F141" s="80"/>
      <c r="G141" s="80"/>
      <c r="H141" s="80"/>
      <c r="I141" s="80"/>
      <c r="J141" s="81"/>
    </row>
    <row r="142" spans="1:12" ht="30">
      <c r="A142" s="32" t="s">
        <v>63</v>
      </c>
      <c r="B142" s="67" t="s">
        <v>121</v>
      </c>
      <c r="C142" s="67"/>
      <c r="D142" s="67"/>
      <c r="E142" s="67"/>
      <c r="F142" s="67"/>
      <c r="G142" s="67"/>
      <c r="H142" s="67"/>
      <c r="I142" s="67"/>
      <c r="J142" s="68"/>
    </row>
    <row r="143" spans="1:12" ht="33" customHeight="1">
      <c r="A143" s="32" t="s">
        <v>65</v>
      </c>
      <c r="B143" s="67"/>
      <c r="C143" s="112"/>
      <c r="D143" s="112"/>
      <c r="E143" s="112"/>
      <c r="F143" s="112"/>
      <c r="G143" s="112"/>
      <c r="H143" s="112"/>
      <c r="I143" s="112"/>
      <c r="J143" s="113"/>
    </row>
    <row r="144" spans="1:12" ht="69" customHeight="1">
      <c r="A144" s="32" t="s">
        <v>67</v>
      </c>
      <c r="B144" s="67"/>
      <c r="C144" s="67"/>
      <c r="D144" s="67"/>
      <c r="E144" s="67"/>
      <c r="F144" s="67"/>
      <c r="G144" s="67"/>
      <c r="H144" s="67"/>
      <c r="I144" s="67"/>
      <c r="J144" s="68"/>
    </row>
    <row r="145" spans="1:10" ht="33.75" customHeight="1">
      <c r="A145" s="32" t="s">
        <v>62</v>
      </c>
      <c r="B145" s="80" t="s">
        <v>117</v>
      </c>
      <c r="C145" s="80"/>
      <c r="D145" s="80"/>
      <c r="E145" s="80"/>
      <c r="F145" s="80"/>
      <c r="G145" s="80"/>
      <c r="H145" s="80"/>
      <c r="I145" s="80"/>
      <c r="J145" s="81"/>
    </row>
    <row r="146" spans="1:10" ht="36.75" customHeight="1">
      <c r="A146" s="32" t="s">
        <v>63</v>
      </c>
      <c r="B146" s="67" t="s">
        <v>124</v>
      </c>
      <c r="C146" s="67"/>
      <c r="D146" s="67"/>
      <c r="E146" s="67"/>
      <c r="F146" s="67"/>
      <c r="G146" s="67"/>
      <c r="H146" s="67"/>
      <c r="I146" s="67"/>
      <c r="J146" s="68"/>
    </row>
    <row r="147" spans="1:10" ht="51.75" customHeight="1">
      <c r="A147" s="32" t="s">
        <v>65</v>
      </c>
      <c r="B147" s="67"/>
      <c r="C147" s="112"/>
      <c r="D147" s="112"/>
      <c r="E147" s="112"/>
      <c r="F147" s="112"/>
      <c r="G147" s="112"/>
      <c r="H147" s="112"/>
      <c r="I147" s="112"/>
      <c r="J147" s="113"/>
    </row>
    <row r="148" spans="1:10" ht="65.25" customHeight="1">
      <c r="A148" s="32" t="s">
        <v>67</v>
      </c>
      <c r="B148" s="67"/>
      <c r="C148" s="67"/>
      <c r="D148" s="67"/>
      <c r="E148" s="67"/>
      <c r="F148" s="67"/>
      <c r="G148" s="67"/>
      <c r="H148" s="67"/>
      <c r="I148" s="67"/>
      <c r="J148" s="68"/>
    </row>
    <row r="149" spans="1:10" ht="15.75">
      <c r="A149" s="69" t="s">
        <v>75</v>
      </c>
      <c r="B149" s="70"/>
      <c r="C149" s="70"/>
      <c r="D149" s="70"/>
      <c r="E149" s="70"/>
      <c r="F149" s="70"/>
      <c r="G149" s="70"/>
      <c r="H149" s="70"/>
      <c r="I149" s="70"/>
      <c r="J149" s="71"/>
    </row>
    <row r="150" spans="1:10" ht="15.75">
      <c r="A150" s="72" t="s">
        <v>76</v>
      </c>
      <c r="B150" s="73"/>
      <c r="C150" s="73"/>
      <c r="D150" s="73"/>
      <c r="E150" s="73"/>
      <c r="F150" s="73"/>
      <c r="G150" s="73"/>
      <c r="H150" s="73"/>
      <c r="I150" s="73"/>
      <c r="J150" s="74"/>
    </row>
    <row r="151" spans="1:10">
      <c r="A151" s="75" t="s">
        <v>127</v>
      </c>
      <c r="B151" s="76"/>
      <c r="C151" s="76"/>
      <c r="D151" s="76"/>
      <c r="E151" s="76"/>
      <c r="F151" s="76"/>
      <c r="G151" s="76"/>
      <c r="H151" s="76"/>
      <c r="I151" s="76"/>
      <c r="J151" s="77"/>
    </row>
    <row r="152" spans="1:10">
      <c r="A152" s="78" t="s">
        <v>128</v>
      </c>
      <c r="B152" s="78"/>
      <c r="C152" s="78"/>
      <c r="D152" s="78"/>
      <c r="E152" s="78"/>
      <c r="F152" s="78"/>
      <c r="G152" s="78"/>
      <c r="H152" s="78"/>
      <c r="I152" s="78"/>
      <c r="J152" s="78"/>
    </row>
    <row r="153" spans="1:10" ht="9.75" customHeight="1">
      <c r="A153" s="34"/>
      <c r="B153" s="34"/>
      <c r="C153" s="34"/>
      <c r="D153" s="34"/>
      <c r="E153" s="34"/>
      <c r="F153" s="34"/>
      <c r="G153" s="34"/>
      <c r="H153" s="34"/>
      <c r="I153" s="34"/>
      <c r="J153" s="34"/>
    </row>
    <row r="154" spans="1:10">
      <c r="A154" s="41" t="s">
        <v>129</v>
      </c>
      <c r="B154" s="42"/>
    </row>
    <row r="155" spans="1:10">
      <c r="A155" s="41" t="s">
        <v>131</v>
      </c>
      <c r="B155" s="43"/>
    </row>
    <row r="156" spans="1:10">
      <c r="A156" s="41" t="s">
        <v>187</v>
      </c>
      <c r="B156" s="54"/>
      <c r="C156"/>
      <c r="E156"/>
      <c r="F156"/>
      <c r="G156"/>
      <c r="H156"/>
      <c r="I156"/>
      <c r="J156"/>
    </row>
    <row r="157" spans="1:10">
      <c r="A157" s="42"/>
    </row>
    <row r="158" spans="1:10" ht="15.75" customHeight="1">
      <c r="A158" s="79"/>
      <c r="B158" s="79"/>
      <c r="C158" s="79"/>
      <c r="D158" s="79"/>
      <c r="E158" s="79"/>
      <c r="F158" s="79"/>
      <c r="G158" s="79"/>
      <c r="H158" s="79"/>
      <c r="I158" s="79"/>
      <c r="J158" s="79"/>
    </row>
    <row r="159" spans="1:10" ht="15" customHeight="1">
      <c r="A159"/>
      <c r="B159"/>
      <c r="C159"/>
      <c r="D159"/>
      <c r="E159"/>
      <c r="F159"/>
      <c r="G159"/>
      <c r="H159"/>
      <c r="I159"/>
      <c r="J159"/>
    </row>
    <row r="160" spans="1:10" ht="30" customHeight="1">
      <c r="A160"/>
      <c r="B160"/>
      <c r="C160"/>
      <c r="D160"/>
      <c r="E160"/>
      <c r="F160"/>
      <c r="G160"/>
      <c r="H160"/>
      <c r="I160"/>
      <c r="J160"/>
    </row>
    <row r="161" customFormat="1"/>
    <row r="162" customFormat="1" ht="30" customHeight="1"/>
    <row r="163" customFormat="1"/>
    <row r="164" customFormat="1" ht="15.75" customHeight="1"/>
    <row r="165" customFormat="1" ht="15" customHeight="1"/>
    <row r="166" customFormat="1" ht="15" customHeight="1"/>
    <row r="167" customFormat="1"/>
    <row r="168" customFormat="1"/>
    <row r="169" customFormat="1"/>
    <row r="170" customFormat="1"/>
  </sheetData>
  <mergeCells count="172">
    <mergeCell ref="B20:J20"/>
    <mergeCell ref="B21:J21"/>
    <mergeCell ref="A22:J22"/>
    <mergeCell ref="B1:J1"/>
    <mergeCell ref="B2:C2"/>
    <mergeCell ref="D2:H2"/>
    <mergeCell ref="B3:C3"/>
    <mergeCell ref="D3:H3"/>
    <mergeCell ref="A4:J4"/>
    <mergeCell ref="A5:J5"/>
    <mergeCell ref="A6:J6"/>
    <mergeCell ref="A7:J7"/>
    <mergeCell ref="B8:J8"/>
    <mergeCell ref="B9:J9"/>
    <mergeCell ref="B10:J10"/>
    <mergeCell ref="B11:J11"/>
    <mergeCell ref="B12:J12"/>
    <mergeCell ref="A13:J13"/>
    <mergeCell ref="C14:J14"/>
    <mergeCell ref="C15:J15"/>
    <mergeCell ref="C16:J16"/>
    <mergeCell ref="A17:J17"/>
    <mergeCell ref="B18:J18"/>
    <mergeCell ref="B19:J19"/>
    <mergeCell ref="A23:J23"/>
    <mergeCell ref="A24:B24"/>
    <mergeCell ref="C24:E24"/>
    <mergeCell ref="F24:H24"/>
    <mergeCell ref="I24:J24"/>
    <mergeCell ref="A25:B25"/>
    <mergeCell ref="C25:E25"/>
    <mergeCell ref="F25:H25"/>
    <mergeCell ref="I25:J25"/>
    <mergeCell ref="A48:J48"/>
    <mergeCell ref="A50:J50"/>
    <mergeCell ref="B51:J51"/>
    <mergeCell ref="A26:J26"/>
    <mergeCell ref="C27:D27"/>
    <mergeCell ref="E27:F27"/>
    <mergeCell ref="G27:H27"/>
    <mergeCell ref="I27:J27"/>
    <mergeCell ref="A32:J32"/>
    <mergeCell ref="A33:J33"/>
    <mergeCell ref="B34:J34"/>
    <mergeCell ref="B35:J35"/>
    <mergeCell ref="B36:J36"/>
    <mergeCell ref="B37:J37"/>
    <mergeCell ref="B38:J38"/>
    <mergeCell ref="B39:J39"/>
    <mergeCell ref="B40:J40"/>
    <mergeCell ref="B41:J41"/>
    <mergeCell ref="B42:J42"/>
    <mergeCell ref="B43:J43"/>
    <mergeCell ref="B44:J44"/>
    <mergeCell ref="B45:J45"/>
    <mergeCell ref="A46:J46"/>
    <mergeCell ref="A47:J47"/>
    <mergeCell ref="B52:J52"/>
    <mergeCell ref="B53:J53"/>
    <mergeCell ref="B54:J54"/>
    <mergeCell ref="A55:J55"/>
    <mergeCell ref="A56:J56"/>
    <mergeCell ref="A57:B57"/>
    <mergeCell ref="C57:E57"/>
    <mergeCell ref="F57:H57"/>
    <mergeCell ref="I57:J57"/>
    <mergeCell ref="B81:J81"/>
    <mergeCell ref="B82:J82"/>
    <mergeCell ref="B83:J83"/>
    <mergeCell ref="A58:B58"/>
    <mergeCell ref="C58:E58"/>
    <mergeCell ref="F58:H58"/>
    <mergeCell ref="I58:J58"/>
    <mergeCell ref="A59:J59"/>
    <mergeCell ref="C60:D60"/>
    <mergeCell ref="E60:F60"/>
    <mergeCell ref="G60:H60"/>
    <mergeCell ref="I60:J60"/>
    <mergeCell ref="A66:J66"/>
    <mergeCell ref="A67:J67"/>
    <mergeCell ref="B68:J68"/>
    <mergeCell ref="B69:J69"/>
    <mergeCell ref="B70:J70"/>
    <mergeCell ref="B71:J71"/>
    <mergeCell ref="B72:J72"/>
    <mergeCell ref="B73:J73"/>
    <mergeCell ref="B74:J74"/>
    <mergeCell ref="B75:J75"/>
    <mergeCell ref="B76:J76"/>
    <mergeCell ref="B77:J77"/>
    <mergeCell ref="B78:J78"/>
    <mergeCell ref="B79:J79"/>
    <mergeCell ref="B80:J80"/>
    <mergeCell ref="A103:J103"/>
    <mergeCell ref="A104:J104"/>
    <mergeCell ref="B105:J105"/>
    <mergeCell ref="B106:J106"/>
    <mergeCell ref="B107:J107"/>
    <mergeCell ref="B108:J108"/>
    <mergeCell ref="A84:J84"/>
    <mergeCell ref="A85:J85"/>
    <mergeCell ref="A86:J86"/>
    <mergeCell ref="A88:J88"/>
    <mergeCell ref="B89:J89"/>
    <mergeCell ref="B90:J90"/>
    <mergeCell ref="B91:J91"/>
    <mergeCell ref="B92:J92"/>
    <mergeCell ref="A93:J93"/>
    <mergeCell ref="A94:J94"/>
    <mergeCell ref="A95:B95"/>
    <mergeCell ref="C95:E95"/>
    <mergeCell ref="F95:H95"/>
    <mergeCell ref="I95:J95"/>
    <mergeCell ref="A96:B96"/>
    <mergeCell ref="C96:E96"/>
    <mergeCell ref="F96:H96"/>
    <mergeCell ref="I96:J96"/>
    <mergeCell ref="A97:J97"/>
    <mergeCell ref="C98:D98"/>
    <mergeCell ref="E98:F98"/>
    <mergeCell ref="G98:H98"/>
    <mergeCell ref="I98:J98"/>
    <mergeCell ref="A128:B128"/>
    <mergeCell ref="C128:E128"/>
    <mergeCell ref="F128:H128"/>
    <mergeCell ref="I128:J128"/>
    <mergeCell ref="B109:J109"/>
    <mergeCell ref="B110:J110"/>
    <mergeCell ref="B111:J111"/>
    <mergeCell ref="B112:J112"/>
    <mergeCell ref="B113:J113"/>
    <mergeCell ref="B114:J114"/>
    <mergeCell ref="B115:J115"/>
    <mergeCell ref="B116:J116"/>
    <mergeCell ref="A117:J117"/>
    <mergeCell ref="A118:J118"/>
    <mergeCell ref="A119:J119"/>
    <mergeCell ref="A120:J120"/>
    <mergeCell ref="B121:J121"/>
    <mergeCell ref="B122:J122"/>
    <mergeCell ref="B123:J123"/>
    <mergeCell ref="B124:J124"/>
    <mergeCell ref="A125:J125"/>
    <mergeCell ref="A126:J126"/>
    <mergeCell ref="A127:B127"/>
    <mergeCell ref="C127:E127"/>
    <mergeCell ref="F127:H127"/>
    <mergeCell ref="I127:J127"/>
    <mergeCell ref="A151:J151"/>
    <mergeCell ref="A152:J152"/>
    <mergeCell ref="A158:J158"/>
    <mergeCell ref="A129:J129"/>
    <mergeCell ref="C130:D130"/>
    <mergeCell ref="E130:F130"/>
    <mergeCell ref="G130:H130"/>
    <mergeCell ref="I130:J130"/>
    <mergeCell ref="A135:J135"/>
    <mergeCell ref="A136:J136"/>
    <mergeCell ref="B137:J137"/>
    <mergeCell ref="B138:J138"/>
    <mergeCell ref="B139:J139"/>
    <mergeCell ref="B140:J140"/>
    <mergeCell ref="B141:J141"/>
    <mergeCell ref="B142:J142"/>
    <mergeCell ref="B143:J143"/>
    <mergeCell ref="B144:J144"/>
    <mergeCell ref="B145:J145"/>
    <mergeCell ref="B146:J146"/>
    <mergeCell ref="B147:J147"/>
    <mergeCell ref="B148:J148"/>
    <mergeCell ref="A149:J149"/>
    <mergeCell ref="A150:J150"/>
  </mergeCells>
  <dataValidations count="16">
    <dataValidation allowBlank="1" sqref="A8"/>
    <dataValidation allowBlank="1" showInputMessage="1" prompt="Nombre del capítulo" sqref="B8:J10"/>
    <dataValidation allowBlank="1" showInputMessage="1" showErrorMessage="1" prompt="¿A quién va dirigido el programa?, ¿qué característica tiene esta población que requiere ser beneficiada?" sqref="B20:J20 B53:J53 B91:J91 B123:J123"/>
    <dataValidation allowBlank="1" showInputMessage="1" showErrorMessage="1" prompt="Nombre del producto" sqref="B34:J34 B68:J68 B105:J105 B72:J73 B76:J77 B42:J42 B38:J38 B80:J81 B109:J109 B113:J113 B137:J137 B145:J145 B141:J141"/>
    <dataValidation allowBlank="1" showInputMessage="1" showErrorMessage="1" prompt="¿En qué consiste el producto? su objetivo" sqref="B35:J35 B69:J69 B106:J106 B43:J43 B39:J39 B110:J110 B114:J114 B138:J138 B142:J142 B146"/>
    <dataValidation allowBlank="1" showInputMessage="1" showErrorMessage="1" prompt="1. Describir lo plasmado en el presupuesto_x000a_2. Describir lo alcanzado en términos financieros y de producción " sqref="B70:J70 B36:J36 B74:J74 B78:J78 B115:J115 B44:J44 B40:J40 B82:J82 B111:J111 B139:J139 B147:J147 B143:J143"/>
    <dataValidation allowBlank="1" showInputMessage="1" showErrorMessage="1" prompt="De existir desvío, explicar razones." sqref="B71:J71 B75:J75 B37:J37 B45:J45 B79:J79 B83:J83 B116:J116 B107:J108 B112:J112 B41:J41 B140:J140 B148:J148 B144:J144"/>
    <dataValidation allowBlank="1" showInputMessage="1" showErrorMessage="1" prompt="Oportunidades de mejora identificadas" sqref="A48:J49 A86:J86 A119:J119 A151:J151 A153:J153"/>
    <dataValidation allowBlank="1" showInputMessage="1" showErrorMessage="1" prompt="Presupuesto del programa" sqref="A25:C25 A58:C58 A96:C96 F96 F25 F58 A128:C128 F128"/>
    <dataValidation allowBlank="1" showInputMessage="1" showErrorMessage="1" prompt="¿En qué consiste el programa?" sqref="B19:J19 B52:J52 B90:J90 B122:J122"/>
    <dataValidation allowBlank="1" showInputMessage="1" showErrorMessage="1" prompt="Nombre de cada producto" sqref="A99 A28:A31 A61:A65 A131:A134"/>
    <dataValidation allowBlank="1" showInputMessage="1" showErrorMessage="1" prompt="Nombre del indicador" sqref="B28:B31 B61:B65 B99:B102 B131:B134"/>
    <dataValidation allowBlank="1" showInputMessage="1" showErrorMessage="1" prompt="Meta anual del indicador" sqref="E99 E61 E28 C28:C31 C61:C65 C99:C102 E131 C131:C134"/>
    <dataValidation allowBlank="1" showInputMessage="1" showErrorMessage="1" prompt="Monto presupuestado para el producto" sqref="F99 F61 F28 D28 E29:F31 D30:D31 E62:F65 D61:D65 E100:F102 D99:D102 F131 D131 E132:F134 D133:D134 H133"/>
    <dataValidation allowBlank="1" showInputMessage="1" showErrorMessage="1" prompt="Meta alcanzada en el trimestre" sqref="G28:G31 G61:G65 G99:G102 G131:G134"/>
    <dataValidation allowBlank="1" showInputMessage="1" showErrorMessage="1" prompt="Monto ejecutado en el trimestre" sqref="H28:H31 H61:H65 H99:H102 H131:H132 H134"/>
  </dataValidations>
  <pageMargins left="0.7" right="0.7" top="0.75" bottom="0.75" header="0.3" footer="0.3"/>
  <pageSetup orientation="landscape" r:id="rId1"/>
  <drawing r:id="rId2"/>
  <tableParts count="4">
    <tablePart r:id="rId3"/>
    <tablePart r:id="rId4"/>
    <tablePart r:id="rId5"/>
    <tablePart r:id="rId6"/>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70"/>
  <sheetViews>
    <sheetView workbookViewId="0">
      <selection activeCell="B3" sqref="B3:C3"/>
    </sheetView>
  </sheetViews>
  <sheetFormatPr baseColWidth="10" defaultColWidth="11.42578125" defaultRowHeight="15"/>
  <cols>
    <col min="1" max="1" width="23" style="40" customWidth="1"/>
    <col min="2" max="2" width="12.7109375" style="40" customWidth="1"/>
    <col min="3" max="3" width="13.7109375" style="40" bestFit="1" customWidth="1"/>
    <col min="4" max="7" width="12.7109375" style="40" customWidth="1"/>
    <col min="8" max="8" width="12.5703125" style="40" customWidth="1"/>
    <col min="9" max="9" width="12.7109375" style="40" customWidth="1"/>
    <col min="10" max="10" width="25.85546875" style="40" customWidth="1"/>
    <col min="11" max="11" width="14.140625" bestFit="1" customWidth="1"/>
    <col min="12" max="12" width="15.5703125" hidden="1" customWidth="1"/>
  </cols>
  <sheetData>
    <row r="1" spans="1:10" ht="21.75" thickBot="1">
      <c r="A1" s="1"/>
      <c r="B1" s="123" t="s">
        <v>0</v>
      </c>
      <c r="C1" s="124"/>
      <c r="D1" s="124"/>
      <c r="E1" s="124"/>
      <c r="F1" s="124"/>
      <c r="G1" s="124"/>
      <c r="H1" s="124"/>
      <c r="I1" s="124"/>
      <c r="J1" s="125"/>
    </row>
    <row r="2" spans="1:10" ht="21.75" thickBot="1">
      <c r="A2" s="2"/>
      <c r="B2" s="126" t="s">
        <v>1</v>
      </c>
      <c r="C2" s="127"/>
      <c r="D2" s="126" t="s">
        <v>2</v>
      </c>
      <c r="E2" s="127"/>
      <c r="F2" s="127"/>
      <c r="G2" s="127"/>
      <c r="H2" s="128"/>
      <c r="I2" s="3" t="s">
        <v>3</v>
      </c>
      <c r="J2" s="4" t="s">
        <v>4</v>
      </c>
    </row>
    <row r="3" spans="1:10" ht="21.75" thickBot="1">
      <c r="A3" s="5"/>
      <c r="B3" s="129" t="s">
        <v>5</v>
      </c>
      <c r="C3" s="130"/>
      <c r="D3" s="129" t="s">
        <v>188</v>
      </c>
      <c r="E3" s="130"/>
      <c r="F3" s="130"/>
      <c r="G3" s="130"/>
      <c r="H3" s="131"/>
      <c r="I3" s="6">
        <v>44470</v>
      </c>
      <c r="J3" s="7">
        <v>1</v>
      </c>
    </row>
    <row r="4" spans="1:10">
      <c r="A4" s="132"/>
      <c r="B4" s="133"/>
      <c r="C4" s="133"/>
      <c r="D4" s="134"/>
      <c r="E4" s="134"/>
      <c r="F4" s="134"/>
      <c r="G4" s="134"/>
      <c r="H4" s="134"/>
      <c r="I4" s="133"/>
      <c r="J4" s="135"/>
    </row>
    <row r="5" spans="1:10" ht="3" customHeight="1">
      <c r="A5" s="117"/>
      <c r="B5" s="118"/>
      <c r="C5" s="118"/>
      <c r="D5" s="118"/>
      <c r="E5" s="118"/>
      <c r="F5" s="118"/>
      <c r="G5" s="118"/>
      <c r="H5" s="118"/>
      <c r="I5" s="118"/>
      <c r="J5" s="119"/>
    </row>
    <row r="6" spans="1:10" ht="15.75">
      <c r="A6" s="69" t="s">
        <v>7</v>
      </c>
      <c r="B6" s="70"/>
      <c r="C6" s="70"/>
      <c r="D6" s="70"/>
      <c r="E6" s="70"/>
      <c r="F6" s="70"/>
      <c r="G6" s="70"/>
      <c r="H6" s="70"/>
      <c r="I6" s="70"/>
      <c r="J6" s="71"/>
    </row>
    <row r="7" spans="1:10" ht="15.75">
      <c r="A7" s="82" t="s">
        <v>8</v>
      </c>
      <c r="B7" s="83"/>
      <c r="C7" s="83"/>
      <c r="D7" s="83"/>
      <c r="E7" s="83"/>
      <c r="F7" s="83"/>
      <c r="G7" s="83"/>
      <c r="H7" s="83"/>
      <c r="I7" s="83"/>
      <c r="J7" s="84"/>
    </row>
    <row r="8" spans="1:10">
      <c r="A8" s="8" t="s">
        <v>9</v>
      </c>
      <c r="B8" s="120" t="s">
        <v>10</v>
      </c>
      <c r="C8" s="121"/>
      <c r="D8" s="121"/>
      <c r="E8" s="121"/>
      <c r="F8" s="121"/>
      <c r="G8" s="121"/>
      <c r="H8" s="121"/>
      <c r="I8" s="121"/>
      <c r="J8" s="122"/>
    </row>
    <row r="9" spans="1:10" ht="15" customHeight="1">
      <c r="A9" s="9" t="s">
        <v>11</v>
      </c>
      <c r="B9" s="120" t="s">
        <v>12</v>
      </c>
      <c r="C9" s="121"/>
      <c r="D9" s="121"/>
      <c r="E9" s="121"/>
      <c r="F9" s="121"/>
      <c r="G9" s="121"/>
      <c r="H9" s="121"/>
      <c r="I9" s="121"/>
      <c r="J9" s="122"/>
    </row>
    <row r="10" spans="1:10">
      <c r="A10" s="9" t="s">
        <v>13</v>
      </c>
      <c r="B10" s="120" t="s">
        <v>14</v>
      </c>
      <c r="C10" s="121"/>
      <c r="D10" s="121"/>
      <c r="E10" s="121"/>
      <c r="F10" s="121"/>
      <c r="G10" s="121"/>
      <c r="H10" s="121"/>
      <c r="I10" s="121"/>
      <c r="J10" s="122"/>
    </row>
    <row r="11" spans="1:10" ht="31.5" customHeight="1">
      <c r="A11" s="8" t="s">
        <v>15</v>
      </c>
      <c r="B11" s="87" t="s">
        <v>16</v>
      </c>
      <c r="C11" s="87"/>
      <c r="D11" s="87"/>
      <c r="E11" s="87"/>
      <c r="F11" s="87"/>
      <c r="G11" s="87"/>
      <c r="H11" s="87"/>
      <c r="I11" s="87"/>
      <c r="J11" s="88"/>
    </row>
    <row r="12" spans="1:10" ht="30.75" customHeight="1">
      <c r="A12" s="8" t="s">
        <v>17</v>
      </c>
      <c r="B12" s="87" t="s">
        <v>18</v>
      </c>
      <c r="C12" s="87"/>
      <c r="D12" s="87"/>
      <c r="E12" s="87"/>
      <c r="F12" s="87"/>
      <c r="G12" s="87"/>
      <c r="H12" s="87"/>
      <c r="I12" s="87"/>
      <c r="J12" s="88"/>
    </row>
    <row r="13" spans="1:10" ht="15.75">
      <c r="A13" s="69" t="s">
        <v>19</v>
      </c>
      <c r="B13" s="70"/>
      <c r="C13" s="70"/>
      <c r="D13" s="70"/>
      <c r="E13" s="70"/>
      <c r="F13" s="70"/>
      <c r="G13" s="70"/>
      <c r="H13" s="70"/>
      <c r="I13" s="70"/>
      <c r="J13" s="71"/>
    </row>
    <row r="14" spans="1:10" ht="51" customHeight="1">
      <c r="A14" s="8" t="s">
        <v>20</v>
      </c>
      <c r="B14" s="10">
        <v>2</v>
      </c>
      <c r="C14" s="114" t="s">
        <v>21</v>
      </c>
      <c r="D14" s="114"/>
      <c r="E14" s="114"/>
      <c r="F14" s="114"/>
      <c r="G14" s="114"/>
      <c r="H14" s="114"/>
      <c r="I14" s="114"/>
      <c r="J14" s="114"/>
    </row>
    <row r="15" spans="1:10" ht="48" customHeight="1">
      <c r="A15" s="8" t="s">
        <v>22</v>
      </c>
      <c r="B15" s="11">
        <v>2.2999999999999998</v>
      </c>
      <c r="C15" s="114" t="s">
        <v>23</v>
      </c>
      <c r="D15" s="114"/>
      <c r="E15" s="114"/>
      <c r="F15" s="114"/>
      <c r="G15" s="114"/>
      <c r="H15" s="114"/>
      <c r="I15" s="114"/>
      <c r="J15" s="114"/>
    </row>
    <row r="16" spans="1:10" ht="28.5" customHeight="1">
      <c r="A16" s="8" t="s">
        <v>24</v>
      </c>
      <c r="B16" s="12" t="s">
        <v>25</v>
      </c>
      <c r="C16" s="114" t="s">
        <v>26</v>
      </c>
      <c r="D16" s="114"/>
      <c r="E16" s="114"/>
      <c r="F16" s="114"/>
      <c r="G16" s="114"/>
      <c r="H16" s="114"/>
      <c r="I16" s="114"/>
      <c r="J16" s="114"/>
    </row>
    <row r="17" spans="1:10" ht="15.75">
      <c r="A17" s="69" t="s">
        <v>27</v>
      </c>
      <c r="B17" s="70"/>
      <c r="C17" s="70"/>
      <c r="D17" s="70"/>
      <c r="E17" s="70"/>
      <c r="F17" s="70"/>
      <c r="G17" s="70"/>
      <c r="H17" s="70"/>
      <c r="I17" s="70"/>
      <c r="J17" s="71"/>
    </row>
    <row r="18" spans="1:10" ht="15.75">
      <c r="A18" s="8" t="s">
        <v>28</v>
      </c>
      <c r="B18" s="142" t="s">
        <v>29</v>
      </c>
      <c r="C18" s="142"/>
      <c r="D18" s="142"/>
      <c r="E18" s="142"/>
      <c r="F18" s="142"/>
      <c r="G18" s="142"/>
      <c r="H18" s="142"/>
      <c r="I18" s="142"/>
      <c r="J18" s="143"/>
    </row>
    <row r="19" spans="1:10" ht="49.15" customHeight="1">
      <c r="A19" s="13" t="s">
        <v>30</v>
      </c>
      <c r="B19" s="87" t="s">
        <v>31</v>
      </c>
      <c r="C19" s="87"/>
      <c r="D19" s="87"/>
      <c r="E19" s="87"/>
      <c r="F19" s="87"/>
      <c r="G19" s="87"/>
      <c r="H19" s="87"/>
      <c r="I19" s="87"/>
      <c r="J19" s="88"/>
    </row>
    <row r="20" spans="1:10">
      <c r="A20" s="13" t="s">
        <v>32</v>
      </c>
      <c r="B20" s="87" t="s">
        <v>33</v>
      </c>
      <c r="C20" s="87"/>
      <c r="D20" s="87"/>
      <c r="E20" s="87"/>
      <c r="F20" s="87"/>
      <c r="G20" s="87"/>
      <c r="H20" s="87"/>
      <c r="I20" s="87"/>
      <c r="J20" s="88"/>
    </row>
    <row r="21" spans="1:10" ht="72.599999999999994" customHeight="1">
      <c r="A21" s="13" t="s">
        <v>34</v>
      </c>
      <c r="B21" s="87" t="s">
        <v>35</v>
      </c>
      <c r="C21" s="87"/>
      <c r="D21" s="87"/>
      <c r="E21" s="87"/>
      <c r="F21" s="87"/>
      <c r="G21" s="87"/>
      <c r="H21" s="87"/>
      <c r="I21" s="87"/>
      <c r="J21" s="88"/>
    </row>
    <row r="22" spans="1:10" ht="15.75">
      <c r="A22" s="69" t="s">
        <v>36</v>
      </c>
      <c r="B22" s="70"/>
      <c r="C22" s="70"/>
      <c r="D22" s="70"/>
      <c r="E22" s="70"/>
      <c r="F22" s="70"/>
      <c r="G22" s="70"/>
      <c r="H22" s="70"/>
      <c r="I22" s="70"/>
      <c r="J22" s="71"/>
    </row>
    <row r="23" spans="1:10" ht="15.75">
      <c r="A23" s="82" t="s">
        <v>37</v>
      </c>
      <c r="B23" s="83"/>
      <c r="C23" s="83"/>
      <c r="D23" s="83"/>
      <c r="E23" s="83"/>
      <c r="F23" s="83"/>
      <c r="G23" s="83"/>
      <c r="H23" s="83"/>
      <c r="I23" s="83"/>
      <c r="J23" s="84"/>
    </row>
    <row r="24" spans="1:10" ht="15" customHeight="1">
      <c r="A24" s="92" t="s">
        <v>38</v>
      </c>
      <c r="B24" s="93"/>
      <c r="C24" s="94" t="s">
        <v>39</v>
      </c>
      <c r="D24" s="95"/>
      <c r="E24" s="95"/>
      <c r="F24" s="95" t="s">
        <v>40</v>
      </c>
      <c r="G24" s="95"/>
      <c r="H24" s="93"/>
      <c r="I24" s="94" t="s">
        <v>41</v>
      </c>
      <c r="J24" s="96"/>
    </row>
    <row r="25" spans="1:10" ht="15" customHeight="1">
      <c r="A25" s="108"/>
      <c r="B25" s="101"/>
      <c r="C25" s="99"/>
      <c r="D25" s="100"/>
      <c r="E25" s="101"/>
      <c r="F25" s="99"/>
      <c r="G25" s="100"/>
      <c r="H25" s="101"/>
      <c r="I25" s="144">
        <f>IF(F25&gt;0,F25/C25,0)</f>
        <v>0</v>
      </c>
      <c r="J25" s="145"/>
    </row>
    <row r="26" spans="1:10" ht="15.75">
      <c r="A26" s="82" t="s">
        <v>42</v>
      </c>
      <c r="B26" s="83"/>
      <c r="C26" s="83"/>
      <c r="D26" s="83"/>
      <c r="E26" s="83"/>
      <c r="F26" s="83"/>
      <c r="G26" s="83"/>
      <c r="H26" s="83"/>
      <c r="I26" s="83"/>
      <c r="J26" s="84"/>
    </row>
    <row r="27" spans="1:10">
      <c r="A27" s="14"/>
      <c r="B27"/>
      <c r="C27" s="89" t="s">
        <v>145</v>
      </c>
      <c r="D27" s="90"/>
      <c r="E27" s="89" t="s">
        <v>44</v>
      </c>
      <c r="F27" s="90"/>
      <c r="G27" s="89" t="s">
        <v>45</v>
      </c>
      <c r="H27" s="89"/>
      <c r="I27" s="89" t="s">
        <v>46</v>
      </c>
      <c r="J27" s="91"/>
    </row>
    <row r="28" spans="1:10" ht="38.25">
      <c r="A28" s="15" t="s">
        <v>47</v>
      </c>
      <c r="B28" s="16" t="s">
        <v>48</v>
      </c>
      <c r="C28" s="16" t="s">
        <v>49</v>
      </c>
      <c r="D28" s="16" t="s">
        <v>50</v>
      </c>
      <c r="E28" s="16" t="s">
        <v>51</v>
      </c>
      <c r="F28" s="16" t="s">
        <v>52</v>
      </c>
      <c r="G28" s="16" t="s">
        <v>53</v>
      </c>
      <c r="H28" s="16" t="s">
        <v>54</v>
      </c>
      <c r="I28" s="16" t="s">
        <v>55</v>
      </c>
      <c r="J28" s="17" t="s">
        <v>56</v>
      </c>
    </row>
    <row r="29" spans="1:10" ht="39" customHeight="1">
      <c r="A29" s="18" t="s">
        <v>139</v>
      </c>
      <c r="B29" s="19"/>
      <c r="C29" s="20"/>
      <c r="D29" s="21"/>
      <c r="E29" s="20"/>
      <c r="F29" s="22"/>
      <c r="G29" s="23"/>
      <c r="H29" s="22"/>
      <c r="I29" s="24">
        <f t="shared" ref="I29:J31" si="0">IF(G29&gt;0,G29/C29,0)</f>
        <v>0</v>
      </c>
      <c r="J29" s="25">
        <f t="shared" si="0"/>
        <v>0</v>
      </c>
    </row>
    <row r="30" spans="1:10" ht="48">
      <c r="A30" s="26" t="s">
        <v>140</v>
      </c>
      <c r="B30" s="27"/>
      <c r="C30" s="20"/>
      <c r="D30" s="22"/>
      <c r="E30" s="28"/>
      <c r="F30" s="22"/>
      <c r="G30" s="29"/>
      <c r="H30" s="22"/>
      <c r="I30" s="24">
        <f t="shared" si="0"/>
        <v>0</v>
      </c>
      <c r="J30" s="25">
        <f>IF(H30&gt;0,H30/D30,0)</f>
        <v>0</v>
      </c>
    </row>
    <row r="31" spans="1:10" ht="36">
      <c r="A31" s="26" t="s">
        <v>141</v>
      </c>
      <c r="B31" s="27"/>
      <c r="C31" s="28"/>
      <c r="D31" s="30"/>
      <c r="E31" s="28"/>
      <c r="F31" s="30"/>
      <c r="G31" s="29"/>
      <c r="H31" s="30"/>
      <c r="I31" s="24">
        <f t="shared" si="0"/>
        <v>0</v>
      </c>
      <c r="J31" s="31">
        <f t="shared" si="0"/>
        <v>0</v>
      </c>
    </row>
    <row r="32" spans="1:10" ht="15.75">
      <c r="A32" s="69" t="s">
        <v>60</v>
      </c>
      <c r="B32" s="70"/>
      <c r="C32" s="70"/>
      <c r="D32" s="70"/>
      <c r="E32" s="70"/>
      <c r="F32" s="70"/>
      <c r="G32" s="70"/>
      <c r="H32" s="70"/>
      <c r="I32" s="70"/>
      <c r="J32" s="71"/>
    </row>
    <row r="33" spans="1:10" ht="15.75">
      <c r="A33" s="82" t="s">
        <v>61</v>
      </c>
      <c r="B33" s="83"/>
      <c r="C33" s="83"/>
      <c r="D33" s="83"/>
      <c r="E33" s="83"/>
      <c r="F33" s="83"/>
      <c r="G33" s="83"/>
      <c r="H33" s="83"/>
      <c r="I33" s="83"/>
      <c r="J33" s="84"/>
    </row>
    <row r="34" spans="1:10">
      <c r="A34" s="32" t="s">
        <v>62</v>
      </c>
      <c r="B34" s="85" t="s">
        <v>139</v>
      </c>
      <c r="C34" s="85"/>
      <c r="D34" s="85"/>
      <c r="E34" s="85"/>
      <c r="F34" s="85"/>
      <c r="G34" s="85"/>
      <c r="H34" s="85"/>
      <c r="I34" s="85"/>
      <c r="J34" s="86"/>
    </row>
    <row r="35" spans="1:10" ht="30">
      <c r="A35" s="32" t="s">
        <v>63</v>
      </c>
      <c r="B35" s="87" t="s">
        <v>64</v>
      </c>
      <c r="C35" s="87"/>
      <c r="D35" s="87"/>
      <c r="E35" s="87"/>
      <c r="F35" s="87"/>
      <c r="G35" s="87"/>
      <c r="H35" s="87"/>
      <c r="I35" s="87"/>
      <c r="J35" s="88"/>
    </row>
    <row r="36" spans="1:10" ht="31.5" customHeight="1">
      <c r="A36" s="32" t="s">
        <v>65</v>
      </c>
      <c r="B36" s="67"/>
      <c r="C36" s="67"/>
      <c r="D36" s="67"/>
      <c r="E36" s="67"/>
      <c r="F36" s="67"/>
      <c r="G36" s="67"/>
      <c r="H36" s="67"/>
      <c r="I36" s="67"/>
      <c r="J36" s="68"/>
    </row>
    <row r="37" spans="1:10" ht="87" customHeight="1">
      <c r="A37" s="32" t="s">
        <v>67</v>
      </c>
      <c r="B37" s="67"/>
      <c r="C37" s="67"/>
      <c r="D37" s="67"/>
      <c r="E37" s="67"/>
      <c r="F37" s="67"/>
      <c r="G37" s="67"/>
      <c r="H37" s="67"/>
      <c r="I37" s="67"/>
      <c r="J37" s="68"/>
    </row>
    <row r="38" spans="1:10">
      <c r="A38" s="32" t="s">
        <v>62</v>
      </c>
      <c r="B38" s="80" t="s">
        <v>140</v>
      </c>
      <c r="C38" s="80"/>
      <c r="D38" s="80"/>
      <c r="E38" s="80"/>
      <c r="F38" s="80"/>
      <c r="G38" s="80"/>
      <c r="H38" s="80"/>
      <c r="I38" s="80"/>
      <c r="J38" s="81"/>
    </row>
    <row r="39" spans="1:10" ht="30">
      <c r="A39" s="32" t="s">
        <v>63</v>
      </c>
      <c r="B39" s="67" t="s">
        <v>69</v>
      </c>
      <c r="C39" s="67"/>
      <c r="D39" s="67"/>
      <c r="E39" s="67"/>
      <c r="F39" s="67"/>
      <c r="G39" s="67"/>
      <c r="H39" s="67"/>
      <c r="I39" s="67"/>
      <c r="J39" s="68"/>
    </row>
    <row r="40" spans="1:10" ht="33" customHeight="1">
      <c r="A40" s="32" t="s">
        <v>65</v>
      </c>
      <c r="B40" s="67"/>
      <c r="C40" s="67"/>
      <c r="D40" s="67"/>
      <c r="E40" s="67"/>
      <c r="F40" s="67"/>
      <c r="G40" s="67"/>
      <c r="H40" s="67"/>
      <c r="I40" s="67"/>
      <c r="J40" s="68"/>
    </row>
    <row r="41" spans="1:10" ht="48" customHeight="1">
      <c r="A41" s="32" t="s">
        <v>67</v>
      </c>
      <c r="B41" s="67"/>
      <c r="C41" s="67"/>
      <c r="D41" s="67"/>
      <c r="E41" s="67"/>
      <c r="F41" s="67"/>
      <c r="G41" s="67"/>
      <c r="H41" s="67"/>
      <c r="I41" s="67"/>
      <c r="J41" s="68"/>
    </row>
    <row r="42" spans="1:10">
      <c r="A42" s="32" t="s">
        <v>62</v>
      </c>
      <c r="B42" s="80" t="s">
        <v>141</v>
      </c>
      <c r="C42" s="80"/>
      <c r="D42" s="80"/>
      <c r="E42" s="80"/>
      <c r="F42" s="80"/>
      <c r="G42" s="80"/>
      <c r="H42" s="80"/>
      <c r="I42" s="80"/>
      <c r="J42" s="81"/>
    </row>
    <row r="43" spans="1:10" ht="30">
      <c r="A43" s="32" t="s">
        <v>63</v>
      </c>
      <c r="B43" s="67" t="s">
        <v>72</v>
      </c>
      <c r="C43" s="67"/>
      <c r="D43" s="67"/>
      <c r="E43" s="67"/>
      <c r="F43" s="67"/>
      <c r="G43" s="67"/>
      <c r="H43" s="67"/>
      <c r="I43" s="67"/>
      <c r="J43" s="68"/>
    </row>
    <row r="44" spans="1:10" ht="22.5" customHeight="1">
      <c r="A44" s="32" t="s">
        <v>65</v>
      </c>
      <c r="B44" s="67"/>
      <c r="C44" s="67"/>
      <c r="D44" s="67"/>
      <c r="E44" s="67"/>
      <c r="F44" s="67"/>
      <c r="G44" s="67"/>
      <c r="H44" s="67"/>
      <c r="I44" s="67"/>
      <c r="J44" s="68"/>
    </row>
    <row r="45" spans="1:10" ht="77.25" customHeight="1">
      <c r="A45" s="32" t="s">
        <v>67</v>
      </c>
      <c r="B45" s="67"/>
      <c r="C45" s="67"/>
      <c r="D45" s="67"/>
      <c r="E45" s="67"/>
      <c r="F45" s="67"/>
      <c r="G45" s="67"/>
      <c r="H45" s="67"/>
      <c r="I45" s="67"/>
      <c r="J45" s="68"/>
    </row>
    <row r="46" spans="1:10" ht="15.75">
      <c r="A46" s="69" t="s">
        <v>75</v>
      </c>
      <c r="B46" s="70"/>
      <c r="C46" s="70"/>
      <c r="D46" s="70"/>
      <c r="E46" s="70"/>
      <c r="F46" s="70"/>
      <c r="G46" s="70"/>
      <c r="H46" s="70"/>
      <c r="I46" s="70"/>
      <c r="J46" s="71"/>
    </row>
    <row r="47" spans="1:10" ht="15.75">
      <c r="A47" s="72" t="s">
        <v>76</v>
      </c>
      <c r="B47" s="73"/>
      <c r="C47" s="73"/>
      <c r="D47" s="73"/>
      <c r="E47" s="73"/>
      <c r="F47" s="73"/>
      <c r="G47" s="73"/>
      <c r="H47" s="73"/>
      <c r="I47" s="73"/>
      <c r="J47" s="74"/>
    </row>
    <row r="48" spans="1:10">
      <c r="A48" s="75" t="s">
        <v>189</v>
      </c>
      <c r="B48" s="76"/>
      <c r="C48" s="76"/>
      <c r="D48" s="76"/>
      <c r="E48" s="76"/>
      <c r="F48" s="76"/>
      <c r="G48" s="76"/>
      <c r="H48" s="76"/>
      <c r="I48" s="76"/>
      <c r="J48" s="77"/>
    </row>
    <row r="49" spans="1:11" ht="5.25" customHeight="1">
      <c r="A49" s="33"/>
      <c r="B49" s="34"/>
      <c r="C49" s="34"/>
      <c r="D49" s="34"/>
      <c r="E49" s="34"/>
      <c r="F49" s="34"/>
      <c r="G49" s="34"/>
      <c r="H49" s="34"/>
      <c r="I49" s="34"/>
      <c r="J49" s="35"/>
    </row>
    <row r="50" spans="1:11" ht="15.75">
      <c r="A50" s="69" t="s">
        <v>27</v>
      </c>
      <c r="B50" s="70"/>
      <c r="C50" s="70"/>
      <c r="D50" s="70"/>
      <c r="E50" s="70"/>
      <c r="F50" s="70"/>
      <c r="G50" s="70"/>
      <c r="H50" s="70"/>
      <c r="I50" s="70"/>
      <c r="J50" s="71"/>
    </row>
    <row r="51" spans="1:11" ht="15.75">
      <c r="A51" s="8" t="s">
        <v>28</v>
      </c>
      <c r="B51" s="142" t="s">
        <v>78</v>
      </c>
      <c r="C51" s="142"/>
      <c r="D51" s="142"/>
      <c r="E51" s="142"/>
      <c r="F51" s="142"/>
      <c r="G51" s="142"/>
      <c r="H51" s="142"/>
      <c r="I51" s="142"/>
      <c r="J51" s="143"/>
    </row>
    <row r="52" spans="1:11" ht="79.150000000000006" customHeight="1">
      <c r="A52" s="13" t="s">
        <v>30</v>
      </c>
      <c r="B52" s="87" t="s">
        <v>79</v>
      </c>
      <c r="C52" s="87"/>
      <c r="D52" s="87"/>
      <c r="E52" s="87"/>
      <c r="F52" s="87"/>
      <c r="G52" s="87"/>
      <c r="H52" s="87"/>
      <c r="I52" s="87"/>
      <c r="J52" s="88"/>
    </row>
    <row r="53" spans="1:11" ht="19.5" customHeight="1">
      <c r="A53" s="13" t="s">
        <v>32</v>
      </c>
      <c r="B53" s="87" t="s">
        <v>80</v>
      </c>
      <c r="C53" s="87"/>
      <c r="D53" s="87"/>
      <c r="E53" s="87"/>
      <c r="F53" s="87"/>
      <c r="G53" s="87"/>
      <c r="H53" s="87"/>
      <c r="I53" s="87"/>
      <c r="J53" s="88"/>
    </row>
    <row r="54" spans="1:11" ht="69" customHeight="1">
      <c r="A54" s="13" t="s">
        <v>34</v>
      </c>
      <c r="B54" s="87" t="s">
        <v>81</v>
      </c>
      <c r="C54" s="87"/>
      <c r="D54" s="87"/>
      <c r="E54" s="87"/>
      <c r="F54" s="87"/>
      <c r="G54" s="87"/>
      <c r="H54" s="87"/>
      <c r="I54" s="87"/>
      <c r="J54" s="88"/>
    </row>
    <row r="55" spans="1:11" ht="15.75">
      <c r="A55" s="69" t="s">
        <v>36</v>
      </c>
      <c r="B55" s="70"/>
      <c r="C55" s="70"/>
      <c r="D55" s="70"/>
      <c r="E55" s="70"/>
      <c r="F55" s="70"/>
      <c r="G55" s="70"/>
      <c r="H55" s="70"/>
      <c r="I55" s="70"/>
      <c r="J55" s="71"/>
    </row>
    <row r="56" spans="1:11" ht="15.75">
      <c r="A56" s="82" t="s">
        <v>37</v>
      </c>
      <c r="B56" s="83"/>
      <c r="C56" s="83"/>
      <c r="D56" s="83"/>
      <c r="E56" s="83"/>
      <c r="F56" s="83"/>
      <c r="G56" s="83"/>
      <c r="H56" s="83"/>
      <c r="I56" s="83"/>
      <c r="J56" s="84"/>
    </row>
    <row r="57" spans="1:11">
      <c r="A57" s="92" t="s">
        <v>38</v>
      </c>
      <c r="B57" s="93"/>
      <c r="C57" s="94" t="s">
        <v>39</v>
      </c>
      <c r="D57" s="95"/>
      <c r="E57" s="95"/>
      <c r="F57" s="95" t="s">
        <v>40</v>
      </c>
      <c r="G57" s="95"/>
      <c r="H57" s="93"/>
      <c r="I57" s="94" t="s">
        <v>41</v>
      </c>
      <c r="J57" s="96"/>
    </row>
    <row r="58" spans="1:11">
      <c r="A58" s="97"/>
      <c r="B58" s="98"/>
      <c r="C58" s="109"/>
      <c r="D58" s="110"/>
      <c r="E58" s="111"/>
      <c r="F58" s="99"/>
      <c r="G58" s="100"/>
      <c r="H58" s="101"/>
      <c r="I58" s="102">
        <f>IF(F58&gt;0,F58/C58,0)</f>
        <v>0</v>
      </c>
      <c r="J58" s="103"/>
      <c r="K58" s="36"/>
    </row>
    <row r="59" spans="1:11" ht="15.75">
      <c r="A59" s="82" t="s">
        <v>42</v>
      </c>
      <c r="B59" s="83"/>
      <c r="C59" s="83"/>
      <c r="D59" s="83"/>
      <c r="E59" s="83"/>
      <c r="F59" s="83"/>
      <c r="G59" s="83"/>
      <c r="H59" s="83"/>
      <c r="I59" s="83"/>
      <c r="J59" s="84"/>
    </row>
    <row r="60" spans="1:11">
      <c r="A60" s="14"/>
      <c r="B60"/>
      <c r="C60" s="89" t="s">
        <v>145</v>
      </c>
      <c r="D60" s="90"/>
      <c r="E60" s="89" t="s">
        <v>44</v>
      </c>
      <c r="F60" s="90"/>
      <c r="G60" s="89" t="s">
        <v>45</v>
      </c>
      <c r="H60" s="89"/>
      <c r="I60" s="89" t="s">
        <v>46</v>
      </c>
      <c r="J60" s="91"/>
    </row>
    <row r="61" spans="1:11" ht="38.25">
      <c r="A61" s="15" t="s">
        <v>47</v>
      </c>
      <c r="B61" s="16" t="s">
        <v>48</v>
      </c>
      <c r="C61" s="16" t="s">
        <v>49</v>
      </c>
      <c r="D61" s="16" t="s">
        <v>50</v>
      </c>
      <c r="E61" s="16" t="s">
        <v>51</v>
      </c>
      <c r="F61" s="16" t="s">
        <v>52</v>
      </c>
      <c r="G61" s="16" t="s">
        <v>53</v>
      </c>
      <c r="H61" s="16" t="s">
        <v>54</v>
      </c>
      <c r="I61" s="16" t="s">
        <v>55</v>
      </c>
      <c r="J61" s="17" t="s">
        <v>56</v>
      </c>
    </row>
    <row r="62" spans="1:11" ht="72">
      <c r="A62" s="18" t="s">
        <v>82</v>
      </c>
      <c r="B62" s="19"/>
      <c r="C62" s="20"/>
      <c r="D62" s="22"/>
      <c r="E62" s="29"/>
      <c r="F62" s="22"/>
      <c r="G62" s="23"/>
      <c r="H62" s="22"/>
      <c r="I62" s="37">
        <f t="shared" ref="I62:J64" si="1">IF(G62&gt;0,G62/C62,0)</f>
        <v>0</v>
      </c>
      <c r="J62" s="25">
        <f t="shared" si="1"/>
        <v>0</v>
      </c>
    </row>
    <row r="63" spans="1:11" ht="72" customHeight="1">
      <c r="A63" s="26" t="s">
        <v>83</v>
      </c>
      <c r="B63" s="27"/>
      <c r="C63" s="28"/>
      <c r="D63" s="30"/>
      <c r="E63" s="29"/>
      <c r="F63" s="30"/>
      <c r="G63" s="29"/>
      <c r="H63" s="30"/>
      <c r="I63" s="38">
        <f t="shared" si="1"/>
        <v>0</v>
      </c>
      <c r="J63" s="31">
        <f t="shared" si="1"/>
        <v>0</v>
      </c>
    </row>
    <row r="64" spans="1:11" ht="60">
      <c r="A64" s="39" t="s">
        <v>84</v>
      </c>
      <c r="B64" s="27"/>
      <c r="C64" s="28"/>
      <c r="D64" s="30"/>
      <c r="E64" s="29"/>
      <c r="F64" s="30"/>
      <c r="G64" s="29"/>
      <c r="H64" s="30"/>
      <c r="I64" s="38">
        <f t="shared" si="1"/>
        <v>0</v>
      </c>
      <c r="J64" s="25">
        <f t="shared" si="1"/>
        <v>0</v>
      </c>
    </row>
    <row r="65" spans="1:10" ht="72">
      <c r="A65" s="26" t="s">
        <v>85</v>
      </c>
      <c r="B65" s="27"/>
      <c r="C65" s="28"/>
      <c r="D65" s="30"/>
      <c r="E65" s="29"/>
      <c r="F65" s="30"/>
      <c r="G65" s="29"/>
      <c r="H65" s="30"/>
      <c r="I65" s="38">
        <f>IF(G65&gt;0,G65/C65,0)</f>
        <v>0</v>
      </c>
      <c r="J65" s="31">
        <f>IF(H65&gt;0,H65/F65,0)</f>
        <v>0</v>
      </c>
    </row>
    <row r="66" spans="1:10" ht="15.75">
      <c r="A66" s="69" t="s">
        <v>60</v>
      </c>
      <c r="B66" s="70"/>
      <c r="C66" s="70"/>
      <c r="D66" s="70"/>
      <c r="E66" s="70"/>
      <c r="F66" s="70"/>
      <c r="G66" s="70"/>
      <c r="H66" s="70"/>
      <c r="I66" s="70"/>
      <c r="J66" s="71"/>
    </row>
    <row r="67" spans="1:10" ht="15.75">
      <c r="A67" s="82" t="s">
        <v>61</v>
      </c>
      <c r="B67" s="83"/>
      <c r="C67" s="83"/>
      <c r="D67" s="83"/>
      <c r="E67" s="83"/>
      <c r="F67" s="83"/>
      <c r="G67" s="83"/>
      <c r="H67" s="83"/>
      <c r="I67" s="83"/>
      <c r="J67" s="84"/>
    </row>
    <row r="68" spans="1:10" ht="27" customHeight="1">
      <c r="A68" s="32" t="s">
        <v>62</v>
      </c>
      <c r="B68" s="85" t="s">
        <v>82</v>
      </c>
      <c r="C68" s="85"/>
      <c r="D68" s="85"/>
      <c r="E68" s="85"/>
      <c r="F68" s="85"/>
      <c r="G68" s="85"/>
      <c r="H68" s="85"/>
      <c r="I68" s="85"/>
      <c r="J68" s="86"/>
    </row>
    <row r="69" spans="1:10" ht="34.15" customHeight="1">
      <c r="A69" s="32" t="s">
        <v>63</v>
      </c>
      <c r="B69" s="87" t="s">
        <v>86</v>
      </c>
      <c r="C69" s="87"/>
      <c r="D69" s="87"/>
      <c r="E69" s="87"/>
      <c r="F69" s="87"/>
      <c r="G69" s="87"/>
      <c r="H69" s="87"/>
      <c r="I69" s="87"/>
      <c r="J69" s="88"/>
    </row>
    <row r="70" spans="1:10" ht="31.5" customHeight="1">
      <c r="A70" s="32" t="s">
        <v>65</v>
      </c>
      <c r="B70" s="67"/>
      <c r="C70" s="67"/>
      <c r="D70" s="67"/>
      <c r="E70" s="67"/>
      <c r="F70" s="67"/>
      <c r="G70" s="67"/>
      <c r="H70" s="67"/>
      <c r="I70" s="67"/>
      <c r="J70" s="68"/>
    </row>
    <row r="71" spans="1:10" ht="44.25" customHeight="1">
      <c r="A71" s="32" t="s">
        <v>67</v>
      </c>
      <c r="B71" s="67"/>
      <c r="C71" s="67"/>
      <c r="D71" s="67"/>
      <c r="E71" s="67"/>
      <c r="F71" s="67"/>
      <c r="G71" s="67"/>
      <c r="H71" s="67"/>
      <c r="I71" s="67"/>
      <c r="J71" s="68"/>
    </row>
    <row r="72" spans="1:10" ht="24.75" customHeight="1">
      <c r="A72" s="32" t="s">
        <v>62</v>
      </c>
      <c r="B72" s="80" t="s">
        <v>83</v>
      </c>
      <c r="C72" s="80"/>
      <c r="D72" s="80"/>
      <c r="E72" s="80"/>
      <c r="F72" s="80"/>
      <c r="G72" s="80"/>
      <c r="H72" s="80"/>
      <c r="I72" s="80"/>
      <c r="J72" s="81"/>
    </row>
    <row r="73" spans="1:10" ht="30">
      <c r="A73" s="32" t="s">
        <v>63</v>
      </c>
      <c r="B73" s="87" t="s">
        <v>89</v>
      </c>
      <c r="C73" s="87"/>
      <c r="D73" s="87"/>
      <c r="E73" s="87"/>
      <c r="F73" s="87"/>
      <c r="G73" s="87"/>
      <c r="H73" s="87"/>
      <c r="I73" s="87"/>
      <c r="J73" s="88"/>
    </row>
    <row r="74" spans="1:10">
      <c r="A74" s="32" t="s">
        <v>65</v>
      </c>
      <c r="B74" s="67"/>
      <c r="C74" s="67"/>
      <c r="D74" s="67"/>
      <c r="E74" s="67"/>
      <c r="F74" s="67"/>
      <c r="G74" s="67"/>
      <c r="H74" s="67"/>
      <c r="I74" s="67"/>
      <c r="J74" s="68"/>
    </row>
    <row r="75" spans="1:10" ht="43.5" customHeight="1">
      <c r="A75" s="32" t="s">
        <v>67</v>
      </c>
      <c r="B75" s="67"/>
      <c r="C75" s="67"/>
      <c r="D75" s="67"/>
      <c r="E75" s="67"/>
      <c r="F75" s="67"/>
      <c r="G75" s="67"/>
      <c r="H75" s="67"/>
      <c r="I75" s="67"/>
      <c r="J75" s="68"/>
    </row>
    <row r="76" spans="1:10" ht="30" customHeight="1">
      <c r="A76" s="32" t="s">
        <v>62</v>
      </c>
      <c r="B76" s="80" t="s">
        <v>84</v>
      </c>
      <c r="C76" s="80"/>
      <c r="D76" s="80"/>
      <c r="E76" s="80"/>
      <c r="F76" s="80"/>
      <c r="G76" s="80"/>
      <c r="H76" s="80"/>
      <c r="I76" s="80"/>
      <c r="J76" s="81"/>
    </row>
    <row r="77" spans="1:10" ht="30" customHeight="1">
      <c r="A77" s="32" t="s">
        <v>63</v>
      </c>
      <c r="B77" s="87" t="s">
        <v>92</v>
      </c>
      <c r="C77" s="87"/>
      <c r="D77" s="87"/>
      <c r="E77" s="87"/>
      <c r="F77" s="87"/>
      <c r="G77" s="87"/>
      <c r="H77" s="87"/>
      <c r="I77" s="87"/>
      <c r="J77" s="88"/>
    </row>
    <row r="78" spans="1:10" ht="35.25" customHeight="1">
      <c r="A78" s="32" t="s">
        <v>65</v>
      </c>
      <c r="B78" s="67"/>
      <c r="C78" s="67"/>
      <c r="D78" s="67"/>
      <c r="E78" s="67"/>
      <c r="F78" s="67"/>
      <c r="G78" s="67"/>
      <c r="H78" s="67"/>
      <c r="I78" s="67"/>
      <c r="J78" s="68"/>
    </row>
    <row r="79" spans="1:10" ht="34.5" customHeight="1">
      <c r="A79" s="32" t="s">
        <v>67</v>
      </c>
      <c r="B79" s="67"/>
      <c r="C79" s="67"/>
      <c r="D79" s="67"/>
      <c r="E79" s="67"/>
      <c r="F79" s="67"/>
      <c r="G79" s="67"/>
      <c r="H79" s="67"/>
      <c r="I79" s="67"/>
      <c r="J79" s="68"/>
    </row>
    <row r="80" spans="1:10" ht="30.75" customHeight="1">
      <c r="A80" s="32" t="s">
        <v>62</v>
      </c>
      <c r="B80" s="80" t="s">
        <v>85</v>
      </c>
      <c r="C80" s="80"/>
      <c r="D80" s="80"/>
      <c r="E80" s="80"/>
      <c r="F80" s="80"/>
      <c r="G80" s="80"/>
      <c r="H80" s="80"/>
      <c r="I80" s="80"/>
      <c r="J80" s="81"/>
    </row>
    <row r="81" spans="1:10" ht="30">
      <c r="A81" s="32" t="s">
        <v>63</v>
      </c>
      <c r="B81" s="87" t="s">
        <v>154</v>
      </c>
      <c r="C81" s="87"/>
      <c r="D81" s="87"/>
      <c r="E81" s="87"/>
      <c r="F81" s="87"/>
      <c r="G81" s="87"/>
      <c r="H81" s="87"/>
      <c r="I81" s="87"/>
      <c r="J81" s="88"/>
    </row>
    <row r="82" spans="1:10" ht="29.25" customHeight="1">
      <c r="A82" s="32" t="s">
        <v>65</v>
      </c>
      <c r="B82" s="67"/>
      <c r="C82" s="112"/>
      <c r="D82" s="112"/>
      <c r="E82" s="112"/>
      <c r="F82" s="112"/>
      <c r="G82" s="112"/>
      <c r="H82" s="112"/>
      <c r="I82" s="112"/>
      <c r="J82" s="113"/>
    </row>
    <row r="83" spans="1:10" ht="39" customHeight="1">
      <c r="A83" s="32" t="s">
        <v>67</v>
      </c>
      <c r="B83" s="67"/>
      <c r="C83" s="67"/>
      <c r="D83" s="67"/>
      <c r="E83" s="67"/>
      <c r="F83" s="67"/>
      <c r="G83" s="67"/>
      <c r="H83" s="67"/>
      <c r="I83" s="67"/>
      <c r="J83" s="68"/>
    </row>
    <row r="84" spans="1:10" ht="15.75">
      <c r="A84" s="69" t="s">
        <v>75</v>
      </c>
      <c r="B84" s="70"/>
      <c r="C84" s="70"/>
      <c r="D84" s="70"/>
      <c r="E84" s="70"/>
      <c r="F84" s="70"/>
      <c r="G84" s="70"/>
      <c r="H84" s="70"/>
      <c r="I84" s="70"/>
      <c r="J84" s="71"/>
    </row>
    <row r="85" spans="1:10" ht="15.75" customHeight="1">
      <c r="A85" s="72" t="s">
        <v>76</v>
      </c>
      <c r="B85" s="73"/>
      <c r="C85" s="73"/>
      <c r="D85" s="73"/>
      <c r="E85" s="73"/>
      <c r="F85" s="73"/>
      <c r="G85" s="73"/>
      <c r="H85" s="73"/>
      <c r="I85" s="73"/>
      <c r="J85" s="74"/>
    </row>
    <row r="86" spans="1:10" ht="5.25" customHeight="1">
      <c r="A86" s="136"/>
      <c r="B86" s="137"/>
      <c r="C86" s="137"/>
      <c r="D86" s="137"/>
      <c r="E86" s="137"/>
      <c r="F86" s="137"/>
      <c r="G86" s="137"/>
      <c r="H86" s="137"/>
      <c r="I86" s="137"/>
      <c r="J86" s="138"/>
    </row>
    <row r="87" spans="1:10" ht="6" customHeight="1"/>
    <row r="88" spans="1:10" ht="15.75">
      <c r="A88" s="69" t="s">
        <v>27</v>
      </c>
      <c r="B88" s="70"/>
      <c r="C88" s="70"/>
      <c r="D88" s="70"/>
      <c r="E88" s="70"/>
      <c r="F88" s="70"/>
      <c r="G88" s="70"/>
      <c r="H88" s="70"/>
      <c r="I88" s="70"/>
      <c r="J88" s="71"/>
    </row>
    <row r="89" spans="1:10" ht="15.75">
      <c r="A89" s="8" t="s">
        <v>28</v>
      </c>
      <c r="B89" s="142" t="s">
        <v>95</v>
      </c>
      <c r="C89" s="142"/>
      <c r="D89" s="142"/>
      <c r="E89" s="142"/>
      <c r="F89" s="142"/>
      <c r="G89" s="142"/>
      <c r="H89" s="142"/>
      <c r="I89" s="142"/>
      <c r="J89" s="143"/>
    </row>
    <row r="90" spans="1:10" ht="54.75" customHeight="1">
      <c r="A90" s="13" t="s">
        <v>30</v>
      </c>
      <c r="B90" s="87" t="s">
        <v>96</v>
      </c>
      <c r="C90" s="87"/>
      <c r="D90" s="87"/>
      <c r="E90" s="87"/>
      <c r="F90" s="87"/>
      <c r="G90" s="87"/>
      <c r="H90" s="87"/>
      <c r="I90" s="87"/>
      <c r="J90" s="88"/>
    </row>
    <row r="91" spans="1:10" ht="57.75" customHeight="1">
      <c r="A91" s="13" t="s">
        <v>32</v>
      </c>
      <c r="B91" s="87" t="s">
        <v>97</v>
      </c>
      <c r="C91" s="87"/>
      <c r="D91" s="87"/>
      <c r="E91" s="87"/>
      <c r="F91" s="87"/>
      <c r="G91" s="87"/>
      <c r="H91" s="87"/>
      <c r="I91" s="87"/>
      <c r="J91" s="88"/>
    </row>
    <row r="92" spans="1:10" ht="51" customHeight="1">
      <c r="A92" s="13" t="s">
        <v>34</v>
      </c>
      <c r="B92" s="87" t="s">
        <v>98</v>
      </c>
      <c r="C92" s="87"/>
      <c r="D92" s="87"/>
      <c r="E92" s="87"/>
      <c r="F92" s="87"/>
      <c r="G92" s="87"/>
      <c r="H92" s="87"/>
      <c r="I92" s="87"/>
      <c r="J92" s="88"/>
    </row>
    <row r="93" spans="1:10" ht="15.75">
      <c r="A93" s="69" t="s">
        <v>36</v>
      </c>
      <c r="B93" s="70"/>
      <c r="C93" s="70"/>
      <c r="D93" s="70"/>
      <c r="E93" s="70"/>
      <c r="F93" s="70"/>
      <c r="G93" s="70"/>
      <c r="H93" s="70"/>
      <c r="I93" s="70"/>
      <c r="J93" s="71"/>
    </row>
    <row r="94" spans="1:10" ht="15.75">
      <c r="A94" s="82" t="s">
        <v>37</v>
      </c>
      <c r="B94" s="83"/>
      <c r="C94" s="83"/>
      <c r="D94" s="83"/>
      <c r="E94" s="83"/>
      <c r="F94" s="83"/>
      <c r="G94" s="83"/>
      <c r="H94" s="83"/>
      <c r="I94" s="83"/>
      <c r="J94" s="84"/>
    </row>
    <row r="95" spans="1:10">
      <c r="A95" s="92" t="s">
        <v>38</v>
      </c>
      <c r="B95" s="93"/>
      <c r="C95" s="94" t="s">
        <v>39</v>
      </c>
      <c r="D95" s="95"/>
      <c r="E95" s="95"/>
      <c r="F95" s="95" t="s">
        <v>40</v>
      </c>
      <c r="G95" s="95"/>
      <c r="H95" s="93"/>
      <c r="I95" s="94" t="s">
        <v>41</v>
      </c>
      <c r="J95" s="96"/>
    </row>
    <row r="96" spans="1:10">
      <c r="A96" s="108"/>
      <c r="B96" s="101"/>
      <c r="C96" s="99"/>
      <c r="D96" s="100"/>
      <c r="E96" s="101"/>
      <c r="F96" s="99"/>
      <c r="G96" s="100"/>
      <c r="H96" s="101"/>
      <c r="I96" s="102">
        <f>IF(F96&gt;0,F96/C96,0)</f>
        <v>0</v>
      </c>
      <c r="J96" s="103"/>
    </row>
    <row r="97" spans="1:10" ht="15.75">
      <c r="A97" s="82" t="s">
        <v>42</v>
      </c>
      <c r="B97" s="83"/>
      <c r="C97" s="83"/>
      <c r="D97" s="83"/>
      <c r="E97" s="83"/>
      <c r="F97" s="83"/>
      <c r="G97" s="83"/>
      <c r="H97" s="83"/>
      <c r="I97" s="83"/>
      <c r="J97" s="84"/>
    </row>
    <row r="98" spans="1:10">
      <c r="A98" s="14"/>
      <c r="B98"/>
      <c r="C98" s="89" t="s">
        <v>145</v>
      </c>
      <c r="D98" s="90"/>
      <c r="E98" s="89" t="s">
        <v>44</v>
      </c>
      <c r="F98" s="90"/>
      <c r="G98" s="89" t="s">
        <v>45</v>
      </c>
      <c r="H98" s="89"/>
      <c r="I98" s="89" t="s">
        <v>46</v>
      </c>
      <c r="J98" s="91"/>
    </row>
    <row r="99" spans="1:10" ht="38.25">
      <c r="A99" s="15" t="s">
        <v>47</v>
      </c>
      <c r="B99" s="16" t="s">
        <v>48</v>
      </c>
      <c r="C99" s="16" t="s">
        <v>49</v>
      </c>
      <c r="D99" s="16" t="s">
        <v>50</v>
      </c>
      <c r="E99" s="16" t="s">
        <v>51</v>
      </c>
      <c r="F99" s="16" t="s">
        <v>52</v>
      </c>
      <c r="G99" s="16" t="s">
        <v>53</v>
      </c>
      <c r="H99" s="16" t="s">
        <v>54</v>
      </c>
      <c r="I99" s="16" t="s">
        <v>55</v>
      </c>
      <c r="J99" s="17" t="s">
        <v>56</v>
      </c>
    </row>
    <row r="100" spans="1:10" ht="48">
      <c r="A100" s="39" t="s">
        <v>99</v>
      </c>
      <c r="B100" s="19"/>
      <c r="C100" s="20"/>
      <c r="D100" s="22"/>
      <c r="E100" s="20"/>
      <c r="F100" s="22"/>
      <c r="G100" s="23"/>
      <c r="H100" s="22"/>
      <c r="I100" s="37">
        <f t="shared" ref="I100:J102" si="2">IF(G100&gt;0,G100/C100,0)</f>
        <v>0</v>
      </c>
      <c r="J100" s="25">
        <f t="shared" si="2"/>
        <v>0</v>
      </c>
    </row>
    <row r="101" spans="1:10" ht="48">
      <c r="A101" s="39" t="s">
        <v>100</v>
      </c>
      <c r="B101" s="27"/>
      <c r="C101" s="28"/>
      <c r="D101" s="30"/>
      <c r="E101" s="28"/>
      <c r="F101" s="30"/>
      <c r="G101" s="29"/>
      <c r="H101" s="30"/>
      <c r="I101" s="38">
        <f t="shared" si="2"/>
        <v>0</v>
      </c>
      <c r="J101" s="25">
        <f t="shared" si="2"/>
        <v>0</v>
      </c>
    </row>
    <row r="102" spans="1:10" ht="96">
      <c r="A102" s="39" t="s">
        <v>101</v>
      </c>
      <c r="B102" s="27"/>
      <c r="C102" s="28"/>
      <c r="D102" s="30"/>
      <c r="E102" s="28"/>
      <c r="F102" s="30"/>
      <c r="G102" s="29"/>
      <c r="H102" s="30"/>
      <c r="I102" s="38">
        <f t="shared" si="2"/>
        <v>0</v>
      </c>
      <c r="J102" s="25">
        <f t="shared" si="2"/>
        <v>0</v>
      </c>
    </row>
    <row r="103" spans="1:10" ht="15.75">
      <c r="A103" s="69" t="s">
        <v>60</v>
      </c>
      <c r="B103" s="70"/>
      <c r="C103" s="70"/>
      <c r="D103" s="70"/>
      <c r="E103" s="70"/>
      <c r="F103" s="70"/>
      <c r="G103" s="70"/>
      <c r="H103" s="70"/>
      <c r="I103" s="70"/>
      <c r="J103" s="71"/>
    </row>
    <row r="104" spans="1:10" ht="15.75">
      <c r="A104" s="82" t="s">
        <v>61</v>
      </c>
      <c r="B104" s="83"/>
      <c r="C104" s="83"/>
      <c r="D104" s="83"/>
      <c r="E104" s="83"/>
      <c r="F104" s="83"/>
      <c r="G104" s="83"/>
      <c r="H104" s="83"/>
      <c r="I104" s="83"/>
      <c r="J104" s="84"/>
    </row>
    <row r="105" spans="1:10">
      <c r="A105" s="32" t="s">
        <v>62</v>
      </c>
      <c r="B105" s="85" t="s">
        <v>99</v>
      </c>
      <c r="C105" s="85"/>
      <c r="D105" s="85"/>
      <c r="E105" s="85"/>
      <c r="F105" s="85"/>
      <c r="G105" s="85"/>
      <c r="H105" s="85"/>
      <c r="I105" s="85"/>
      <c r="J105" s="86"/>
    </row>
    <row r="106" spans="1:10" ht="30">
      <c r="A106" s="32" t="s">
        <v>63</v>
      </c>
      <c r="B106" s="87" t="s">
        <v>102</v>
      </c>
      <c r="C106" s="87"/>
      <c r="D106" s="87"/>
      <c r="E106" s="87"/>
      <c r="F106" s="87"/>
      <c r="G106" s="87"/>
      <c r="H106" s="87"/>
      <c r="I106" s="87"/>
      <c r="J106" s="88"/>
    </row>
    <row r="107" spans="1:10" ht="29.25" customHeight="1">
      <c r="A107" s="32" t="s">
        <v>65</v>
      </c>
      <c r="B107" s="67"/>
      <c r="C107" s="112"/>
      <c r="D107" s="112"/>
      <c r="E107" s="112"/>
      <c r="F107" s="112"/>
      <c r="G107" s="112"/>
      <c r="H107" s="112"/>
      <c r="I107" s="112"/>
      <c r="J107" s="113"/>
    </row>
    <row r="108" spans="1:10" ht="43.5" customHeight="1">
      <c r="A108" s="32" t="s">
        <v>67</v>
      </c>
      <c r="B108" s="67"/>
      <c r="C108" s="67"/>
      <c r="D108" s="67"/>
      <c r="E108" s="67"/>
      <c r="F108" s="67"/>
      <c r="G108" s="67"/>
      <c r="H108" s="67"/>
      <c r="I108" s="67"/>
      <c r="J108" s="68"/>
    </row>
    <row r="109" spans="1:10">
      <c r="A109" s="32" t="s">
        <v>62</v>
      </c>
      <c r="B109" s="85" t="s">
        <v>100</v>
      </c>
      <c r="C109" s="85"/>
      <c r="D109" s="85"/>
      <c r="E109" s="85"/>
      <c r="F109" s="85"/>
      <c r="G109" s="85"/>
      <c r="H109" s="85"/>
      <c r="I109" s="85"/>
      <c r="J109" s="86"/>
    </row>
    <row r="110" spans="1:10" ht="30">
      <c r="A110" s="32" t="s">
        <v>63</v>
      </c>
      <c r="B110" s="67" t="s">
        <v>105</v>
      </c>
      <c r="C110" s="67"/>
      <c r="D110" s="67"/>
      <c r="E110" s="67"/>
      <c r="F110" s="67"/>
      <c r="G110" s="67"/>
      <c r="H110" s="67"/>
      <c r="I110" s="67"/>
      <c r="J110" s="68"/>
    </row>
    <row r="111" spans="1:10" ht="26.25" customHeight="1">
      <c r="A111" s="32" t="s">
        <v>65</v>
      </c>
      <c r="B111" s="67"/>
      <c r="C111" s="67"/>
      <c r="D111" s="67"/>
      <c r="E111" s="67"/>
      <c r="F111" s="67"/>
      <c r="G111" s="67"/>
      <c r="H111" s="67"/>
      <c r="I111" s="67"/>
      <c r="J111" s="68"/>
    </row>
    <row r="112" spans="1:10" ht="35.25" customHeight="1">
      <c r="A112" s="32" t="s">
        <v>67</v>
      </c>
      <c r="B112" s="67"/>
      <c r="C112" s="112"/>
      <c r="D112" s="112"/>
      <c r="E112" s="112"/>
      <c r="F112" s="112"/>
      <c r="G112" s="112"/>
      <c r="H112" s="112"/>
      <c r="I112" s="112"/>
      <c r="J112" s="113"/>
    </row>
    <row r="113" spans="1:10" ht="28.5" customHeight="1">
      <c r="A113" s="32" t="s">
        <v>62</v>
      </c>
      <c r="B113" s="85" t="s">
        <v>101</v>
      </c>
      <c r="C113" s="85"/>
      <c r="D113" s="85"/>
      <c r="E113" s="85"/>
      <c r="F113" s="85"/>
      <c r="G113" s="85"/>
      <c r="H113" s="85"/>
      <c r="I113" s="85"/>
      <c r="J113" s="86"/>
    </row>
    <row r="114" spans="1:10" ht="30">
      <c r="A114" s="32" t="s">
        <v>63</v>
      </c>
      <c r="B114" s="87" t="s">
        <v>108</v>
      </c>
      <c r="C114" s="87"/>
      <c r="D114" s="87"/>
      <c r="E114" s="87"/>
      <c r="F114" s="87"/>
      <c r="G114" s="87"/>
      <c r="H114" s="87"/>
      <c r="I114" s="87"/>
      <c r="J114" s="88"/>
    </row>
    <row r="115" spans="1:10">
      <c r="A115" s="32" t="s">
        <v>65</v>
      </c>
      <c r="B115" s="67"/>
      <c r="C115" s="67"/>
      <c r="D115" s="67"/>
      <c r="E115" s="67"/>
      <c r="F115" s="67"/>
      <c r="G115" s="67"/>
      <c r="H115" s="67"/>
      <c r="I115" s="67"/>
      <c r="J115" s="68"/>
    </row>
    <row r="116" spans="1:10" ht="41.25" customHeight="1">
      <c r="A116" s="32" t="s">
        <v>67</v>
      </c>
      <c r="B116" s="67"/>
      <c r="C116" s="67"/>
      <c r="D116" s="67"/>
      <c r="E116" s="67"/>
      <c r="F116" s="67"/>
      <c r="G116" s="67"/>
      <c r="H116" s="67"/>
      <c r="I116" s="67"/>
      <c r="J116" s="68"/>
    </row>
    <row r="117" spans="1:10" ht="15.75">
      <c r="A117" s="69" t="s">
        <v>75</v>
      </c>
      <c r="B117" s="70"/>
      <c r="C117" s="70"/>
      <c r="D117" s="70"/>
      <c r="E117" s="70"/>
      <c r="F117" s="70"/>
      <c r="G117" s="70"/>
      <c r="H117" s="70"/>
      <c r="I117" s="70"/>
      <c r="J117" s="71"/>
    </row>
    <row r="118" spans="1:10" ht="15.75">
      <c r="A118" s="72" t="s">
        <v>76</v>
      </c>
      <c r="B118" s="73"/>
      <c r="C118" s="73"/>
      <c r="D118" s="73"/>
      <c r="E118" s="73"/>
      <c r="F118" s="73"/>
      <c r="G118" s="73"/>
      <c r="H118" s="73"/>
      <c r="I118" s="73"/>
      <c r="J118" s="74"/>
    </row>
    <row r="119" spans="1:10">
      <c r="A119" s="104" t="s">
        <v>111</v>
      </c>
      <c r="B119" s="105"/>
      <c r="C119" s="105"/>
      <c r="D119" s="105"/>
      <c r="E119" s="105"/>
      <c r="F119" s="105"/>
      <c r="G119" s="105"/>
      <c r="H119" s="105"/>
      <c r="I119" s="105"/>
      <c r="J119" s="106"/>
    </row>
    <row r="120" spans="1:10" ht="15.75">
      <c r="A120" s="69" t="s">
        <v>27</v>
      </c>
      <c r="B120" s="70"/>
      <c r="C120" s="70"/>
      <c r="D120" s="70"/>
      <c r="E120" s="70"/>
      <c r="F120" s="70"/>
      <c r="G120" s="70"/>
      <c r="H120" s="70"/>
      <c r="I120" s="70"/>
      <c r="J120" s="71"/>
    </row>
    <row r="121" spans="1:10" ht="33" customHeight="1">
      <c r="A121" s="53" t="s">
        <v>28</v>
      </c>
      <c r="B121" s="140" t="s">
        <v>112</v>
      </c>
      <c r="C121" s="140"/>
      <c r="D121" s="140"/>
      <c r="E121" s="140"/>
      <c r="F121" s="140"/>
      <c r="G121" s="140"/>
      <c r="H121" s="140"/>
      <c r="I121" s="140"/>
      <c r="J121" s="141"/>
    </row>
    <row r="122" spans="1:10" ht="49.15" customHeight="1">
      <c r="A122" s="13" t="s">
        <v>30</v>
      </c>
      <c r="B122" s="87" t="s">
        <v>113</v>
      </c>
      <c r="C122" s="87"/>
      <c r="D122" s="87"/>
      <c r="E122" s="87"/>
      <c r="F122" s="87"/>
      <c r="G122" s="87"/>
      <c r="H122" s="87"/>
      <c r="I122" s="87"/>
      <c r="J122" s="88"/>
    </row>
    <row r="123" spans="1:10">
      <c r="A123" s="13" t="s">
        <v>32</v>
      </c>
      <c r="B123" s="67" t="s">
        <v>33</v>
      </c>
      <c r="C123" s="67"/>
      <c r="D123" s="67"/>
      <c r="E123" s="67"/>
      <c r="F123" s="67"/>
      <c r="G123" s="67"/>
      <c r="H123" s="67"/>
      <c r="I123" s="67"/>
      <c r="J123" s="68"/>
    </row>
    <row r="124" spans="1:10" ht="72.599999999999994" customHeight="1">
      <c r="A124" s="13" t="s">
        <v>34</v>
      </c>
      <c r="B124" s="67" t="s">
        <v>114</v>
      </c>
      <c r="C124" s="67"/>
      <c r="D124" s="67"/>
      <c r="E124" s="67"/>
      <c r="F124" s="67"/>
      <c r="G124" s="67"/>
      <c r="H124" s="67"/>
      <c r="I124" s="67"/>
      <c r="J124" s="68"/>
    </row>
    <row r="125" spans="1:10" ht="15.75">
      <c r="A125" s="69" t="s">
        <v>36</v>
      </c>
      <c r="B125" s="70"/>
      <c r="C125" s="70"/>
      <c r="D125" s="70"/>
      <c r="E125" s="70"/>
      <c r="F125" s="70"/>
      <c r="G125" s="70"/>
      <c r="H125" s="70"/>
      <c r="I125" s="70"/>
      <c r="J125" s="71"/>
    </row>
    <row r="126" spans="1:10" ht="15.75">
      <c r="A126" s="82" t="s">
        <v>37</v>
      </c>
      <c r="B126" s="83"/>
      <c r="C126" s="83"/>
      <c r="D126" s="83"/>
      <c r="E126" s="83"/>
      <c r="F126" s="83"/>
      <c r="G126" s="83"/>
      <c r="H126" s="83"/>
      <c r="I126" s="83"/>
      <c r="J126" s="84"/>
    </row>
    <row r="127" spans="1:10" ht="15" customHeight="1">
      <c r="A127" s="92" t="s">
        <v>38</v>
      </c>
      <c r="B127" s="93"/>
      <c r="C127" s="94" t="s">
        <v>39</v>
      </c>
      <c r="D127" s="95"/>
      <c r="E127" s="95"/>
      <c r="F127" s="95" t="s">
        <v>40</v>
      </c>
      <c r="G127" s="95"/>
      <c r="H127" s="93"/>
      <c r="I127" s="94" t="s">
        <v>41</v>
      </c>
      <c r="J127" s="96"/>
    </row>
    <row r="128" spans="1:10" ht="15" customHeight="1">
      <c r="A128" s="97"/>
      <c r="B128" s="98"/>
      <c r="C128" s="99"/>
      <c r="D128" s="100"/>
      <c r="E128" s="101"/>
      <c r="F128" s="146"/>
      <c r="G128" s="100"/>
      <c r="H128" s="101"/>
      <c r="I128" s="102">
        <f>IF(F128&gt;0,F128/C128,0)</f>
        <v>0</v>
      </c>
      <c r="J128" s="103"/>
    </row>
    <row r="129" spans="1:12" ht="15.75">
      <c r="A129" s="82" t="s">
        <v>42</v>
      </c>
      <c r="B129" s="83"/>
      <c r="C129" s="83"/>
      <c r="D129" s="83"/>
      <c r="E129" s="83"/>
      <c r="F129" s="83"/>
      <c r="G129" s="83"/>
      <c r="H129" s="83"/>
      <c r="I129" s="83"/>
      <c r="J129" s="84"/>
    </row>
    <row r="130" spans="1:12">
      <c r="A130" s="14"/>
      <c r="B130"/>
      <c r="C130" s="89" t="s">
        <v>145</v>
      </c>
      <c r="D130" s="90"/>
      <c r="E130" s="89" t="s">
        <v>44</v>
      </c>
      <c r="F130" s="90"/>
      <c r="G130" s="89" t="s">
        <v>45</v>
      </c>
      <c r="H130" s="89"/>
      <c r="I130" s="89" t="s">
        <v>46</v>
      </c>
      <c r="J130" s="91"/>
      <c r="L130" s="22">
        <v>926976.29</v>
      </c>
    </row>
    <row r="131" spans="1:12" ht="38.25">
      <c r="A131" s="15" t="s">
        <v>47</v>
      </c>
      <c r="B131" s="16" t="s">
        <v>48</v>
      </c>
      <c r="C131" s="16" t="s">
        <v>49</v>
      </c>
      <c r="D131" s="16" t="s">
        <v>50</v>
      </c>
      <c r="E131" s="16" t="s">
        <v>51</v>
      </c>
      <c r="F131" s="16" t="s">
        <v>52</v>
      </c>
      <c r="G131" s="16" t="s">
        <v>53</v>
      </c>
      <c r="H131" s="48" t="s">
        <v>54</v>
      </c>
      <c r="I131" s="16" t="s">
        <v>55</v>
      </c>
      <c r="J131" s="17" t="s">
        <v>56</v>
      </c>
      <c r="L131" s="22">
        <v>8290031.4000000004</v>
      </c>
    </row>
    <row r="132" spans="1:12" ht="62.25" customHeight="1">
      <c r="A132" s="18" t="s">
        <v>115</v>
      </c>
      <c r="B132" s="19"/>
      <c r="C132" s="20"/>
      <c r="D132" s="21"/>
      <c r="E132" s="20"/>
      <c r="F132" s="22"/>
      <c r="G132" s="46"/>
      <c r="H132" s="22"/>
      <c r="I132" s="47">
        <f t="shared" ref="I132:J134" si="3">IF(G132&gt;0,G132/C132,0)</f>
        <v>0</v>
      </c>
      <c r="J132" s="25">
        <f t="shared" si="3"/>
        <v>0</v>
      </c>
      <c r="L132" s="52">
        <f>SUM(L130:L131)</f>
        <v>9217007.6900000013</v>
      </c>
    </row>
    <row r="133" spans="1:12" ht="108">
      <c r="A133" s="26" t="s">
        <v>116</v>
      </c>
      <c r="B133" s="27"/>
      <c r="C133" s="20"/>
      <c r="D133" s="22"/>
      <c r="E133" s="28"/>
      <c r="F133" s="22"/>
      <c r="G133" s="29"/>
      <c r="H133" s="22"/>
      <c r="I133" s="24">
        <f t="shared" si="3"/>
        <v>0</v>
      </c>
      <c r="J133" s="25">
        <f t="shared" si="3"/>
        <v>0</v>
      </c>
    </row>
    <row r="134" spans="1:12" ht="120">
      <c r="A134" s="26" t="s">
        <v>117</v>
      </c>
      <c r="B134" s="27"/>
      <c r="C134" s="28"/>
      <c r="D134" s="30"/>
      <c r="E134" s="28"/>
      <c r="F134" s="30"/>
      <c r="G134" s="29"/>
      <c r="H134" s="30"/>
      <c r="I134" s="24">
        <f t="shared" si="3"/>
        <v>0</v>
      </c>
      <c r="J134" s="31">
        <f t="shared" si="3"/>
        <v>0</v>
      </c>
    </row>
    <row r="135" spans="1:12" ht="15.75">
      <c r="A135" s="69" t="s">
        <v>60</v>
      </c>
      <c r="B135" s="70"/>
      <c r="C135" s="70"/>
      <c r="D135" s="70"/>
      <c r="E135" s="70"/>
      <c r="F135" s="70"/>
      <c r="G135" s="70"/>
      <c r="H135" s="70"/>
      <c r="I135" s="70"/>
      <c r="J135" s="71"/>
    </row>
    <row r="136" spans="1:12" ht="15.75">
      <c r="A136" s="82" t="s">
        <v>61</v>
      </c>
      <c r="B136" s="83"/>
      <c r="C136" s="83"/>
      <c r="D136" s="83"/>
      <c r="E136" s="83"/>
      <c r="F136" s="83"/>
      <c r="G136" s="83"/>
      <c r="H136" s="83"/>
      <c r="I136" s="83"/>
      <c r="J136" s="84"/>
    </row>
    <row r="137" spans="1:12">
      <c r="A137" s="32" t="s">
        <v>62</v>
      </c>
      <c r="B137" s="85" t="s">
        <v>115</v>
      </c>
      <c r="C137" s="85"/>
      <c r="D137" s="85"/>
      <c r="E137" s="85"/>
      <c r="F137" s="85"/>
      <c r="G137" s="85"/>
      <c r="H137" s="85"/>
      <c r="I137" s="85"/>
      <c r="J137" s="86"/>
    </row>
    <row r="138" spans="1:12" ht="30">
      <c r="A138" s="32" t="s">
        <v>63</v>
      </c>
      <c r="B138" s="87" t="s">
        <v>118</v>
      </c>
      <c r="C138" s="87"/>
      <c r="D138" s="87"/>
      <c r="E138" s="87"/>
      <c r="F138" s="87"/>
      <c r="G138" s="87"/>
      <c r="H138" s="87"/>
      <c r="I138" s="87"/>
      <c r="J138" s="88"/>
    </row>
    <row r="139" spans="1:12" ht="31.5" customHeight="1">
      <c r="A139" s="32" t="s">
        <v>65</v>
      </c>
      <c r="B139" s="67"/>
      <c r="C139" s="67"/>
      <c r="D139" s="67"/>
      <c r="E139" s="67"/>
      <c r="F139" s="67"/>
      <c r="G139" s="67"/>
      <c r="H139" s="67"/>
      <c r="I139" s="67"/>
      <c r="J139" s="68"/>
    </row>
    <row r="140" spans="1:12" ht="42" customHeight="1">
      <c r="A140" s="32" t="s">
        <v>67</v>
      </c>
      <c r="B140" s="67"/>
      <c r="C140" s="67"/>
      <c r="D140" s="67"/>
      <c r="E140" s="67"/>
      <c r="F140" s="67"/>
      <c r="G140" s="67"/>
      <c r="H140" s="67"/>
      <c r="I140" s="67"/>
      <c r="J140" s="68"/>
    </row>
    <row r="141" spans="1:12" ht="28.5" customHeight="1">
      <c r="A141" s="32" t="s">
        <v>62</v>
      </c>
      <c r="B141" s="80" t="s">
        <v>116</v>
      </c>
      <c r="C141" s="80"/>
      <c r="D141" s="80"/>
      <c r="E141" s="80"/>
      <c r="F141" s="80"/>
      <c r="G141" s="80"/>
      <c r="H141" s="80"/>
      <c r="I141" s="80"/>
      <c r="J141" s="81"/>
    </row>
    <row r="142" spans="1:12" ht="30">
      <c r="A142" s="32" t="s">
        <v>63</v>
      </c>
      <c r="B142" s="67" t="s">
        <v>121</v>
      </c>
      <c r="C142" s="67"/>
      <c r="D142" s="67"/>
      <c r="E142" s="67"/>
      <c r="F142" s="67"/>
      <c r="G142" s="67"/>
      <c r="H142" s="67"/>
      <c r="I142" s="67"/>
      <c r="J142" s="68"/>
    </row>
    <row r="143" spans="1:12" ht="33" customHeight="1">
      <c r="A143" s="32" t="s">
        <v>65</v>
      </c>
      <c r="B143" s="67"/>
      <c r="C143" s="112"/>
      <c r="D143" s="112"/>
      <c r="E143" s="112"/>
      <c r="F143" s="112"/>
      <c r="G143" s="112"/>
      <c r="H143" s="112"/>
      <c r="I143" s="112"/>
      <c r="J143" s="113"/>
    </row>
    <row r="144" spans="1:12" ht="39.75" customHeight="1">
      <c r="A144" s="32" t="s">
        <v>67</v>
      </c>
      <c r="B144" s="67"/>
      <c r="C144" s="67"/>
      <c r="D144" s="67"/>
      <c r="E144" s="67"/>
      <c r="F144" s="67"/>
      <c r="G144" s="67"/>
      <c r="H144" s="67"/>
      <c r="I144" s="67"/>
      <c r="J144" s="68"/>
    </row>
    <row r="145" spans="1:10" ht="33.75" customHeight="1">
      <c r="A145" s="32" t="s">
        <v>62</v>
      </c>
      <c r="B145" s="80" t="s">
        <v>117</v>
      </c>
      <c r="C145" s="80"/>
      <c r="D145" s="80"/>
      <c r="E145" s="80"/>
      <c r="F145" s="80"/>
      <c r="G145" s="80"/>
      <c r="H145" s="80"/>
      <c r="I145" s="80"/>
      <c r="J145" s="81"/>
    </row>
    <row r="146" spans="1:10" ht="36.75" customHeight="1">
      <c r="A146" s="32" t="s">
        <v>63</v>
      </c>
      <c r="B146" s="67" t="s">
        <v>124</v>
      </c>
      <c r="C146" s="67"/>
      <c r="D146" s="67"/>
      <c r="E146" s="67"/>
      <c r="F146" s="67"/>
      <c r="G146" s="67"/>
      <c r="H146" s="67"/>
      <c r="I146" s="67"/>
      <c r="J146" s="68"/>
    </row>
    <row r="147" spans="1:10" ht="51.75" customHeight="1">
      <c r="A147" s="32" t="s">
        <v>65</v>
      </c>
      <c r="B147" s="67"/>
      <c r="C147" s="112"/>
      <c r="D147" s="112"/>
      <c r="E147" s="112"/>
      <c r="F147" s="112"/>
      <c r="G147" s="112"/>
      <c r="H147" s="112"/>
      <c r="I147" s="112"/>
      <c r="J147" s="113"/>
    </row>
    <row r="148" spans="1:10" ht="49.5" customHeight="1">
      <c r="A148" s="32" t="s">
        <v>67</v>
      </c>
      <c r="B148" s="67"/>
      <c r="C148" s="67"/>
      <c r="D148" s="67"/>
      <c r="E148" s="67"/>
      <c r="F148" s="67"/>
      <c r="G148" s="67"/>
      <c r="H148" s="67"/>
      <c r="I148" s="67"/>
      <c r="J148" s="68"/>
    </row>
    <row r="149" spans="1:10" ht="15.75">
      <c r="A149" s="69" t="s">
        <v>75</v>
      </c>
      <c r="B149" s="70"/>
      <c r="C149" s="70"/>
      <c r="D149" s="70"/>
      <c r="E149" s="70"/>
      <c r="F149" s="70"/>
      <c r="G149" s="70"/>
      <c r="H149" s="70"/>
      <c r="I149" s="70"/>
      <c r="J149" s="71"/>
    </row>
    <row r="150" spans="1:10" ht="15.75">
      <c r="A150" s="72" t="s">
        <v>76</v>
      </c>
      <c r="B150" s="73"/>
      <c r="C150" s="73"/>
      <c r="D150" s="73"/>
      <c r="E150" s="73"/>
      <c r="F150" s="73"/>
      <c r="G150" s="73"/>
      <c r="H150" s="73"/>
      <c r="I150" s="73"/>
      <c r="J150" s="74"/>
    </row>
    <row r="151" spans="1:10">
      <c r="A151" s="75" t="s">
        <v>127</v>
      </c>
      <c r="B151" s="76"/>
      <c r="C151" s="76"/>
      <c r="D151" s="76"/>
      <c r="E151" s="76"/>
      <c r="F151" s="76"/>
      <c r="G151" s="76"/>
      <c r="H151" s="76"/>
      <c r="I151" s="76"/>
      <c r="J151" s="77"/>
    </row>
    <row r="152" spans="1:10">
      <c r="A152" s="78" t="s">
        <v>128</v>
      </c>
      <c r="B152" s="78"/>
      <c r="C152" s="78"/>
      <c r="D152" s="78"/>
      <c r="E152" s="78"/>
      <c r="F152" s="78"/>
      <c r="G152" s="78"/>
      <c r="H152" s="78"/>
      <c r="I152" s="78"/>
      <c r="J152" s="78"/>
    </row>
    <row r="153" spans="1:10" ht="9.75" customHeight="1">
      <c r="A153" s="34"/>
      <c r="B153" s="34"/>
      <c r="C153" s="34"/>
      <c r="D153" s="34"/>
      <c r="E153" s="34"/>
      <c r="F153" s="34"/>
      <c r="G153" s="34"/>
      <c r="H153" s="34"/>
      <c r="I153" s="34"/>
      <c r="J153" s="34"/>
    </row>
    <row r="154" spans="1:10">
      <c r="A154" s="41" t="s">
        <v>129</v>
      </c>
      <c r="B154" s="42"/>
    </row>
    <row r="155" spans="1:10">
      <c r="A155" s="41" t="s">
        <v>131</v>
      </c>
      <c r="B155" s="43"/>
    </row>
    <row r="156" spans="1:10">
      <c r="A156" s="41" t="s">
        <v>187</v>
      </c>
      <c r="B156" s="54"/>
      <c r="C156"/>
      <c r="E156"/>
      <c r="F156"/>
      <c r="G156"/>
      <c r="H156"/>
      <c r="I156"/>
      <c r="J156"/>
    </row>
    <row r="157" spans="1:10">
      <c r="A157" s="42"/>
    </row>
    <row r="158" spans="1:10" ht="15.75" customHeight="1">
      <c r="A158" s="79"/>
      <c r="B158" s="79"/>
      <c r="C158" s="79"/>
      <c r="D158" s="79"/>
      <c r="E158" s="79"/>
      <c r="F158" s="79"/>
      <c r="G158" s="79"/>
      <c r="H158" s="79"/>
      <c r="I158" s="79"/>
      <c r="J158" s="79"/>
    </row>
    <row r="159" spans="1:10" ht="15" customHeight="1">
      <c r="A159"/>
      <c r="B159"/>
      <c r="C159"/>
      <c r="D159"/>
      <c r="E159"/>
      <c r="F159"/>
      <c r="G159"/>
      <c r="H159"/>
      <c r="I159"/>
      <c r="J159"/>
    </row>
    <row r="160" spans="1:10" ht="30" customHeight="1">
      <c r="A160"/>
      <c r="B160"/>
      <c r="C160"/>
      <c r="D160"/>
      <c r="E160"/>
      <c r="F160"/>
      <c r="G160"/>
      <c r="H160"/>
      <c r="I160"/>
      <c r="J160"/>
    </row>
    <row r="161" customFormat="1"/>
    <row r="162" customFormat="1" ht="30" customHeight="1"/>
    <row r="163" customFormat="1"/>
    <row r="164" customFormat="1" ht="15.75" customHeight="1"/>
    <row r="165" customFormat="1" ht="15" customHeight="1"/>
    <row r="166" customFormat="1" ht="15" customHeight="1"/>
    <row r="167" customFormat="1"/>
    <row r="168" customFormat="1"/>
    <row r="169" customFormat="1"/>
    <row r="170" customFormat="1"/>
  </sheetData>
  <mergeCells count="172">
    <mergeCell ref="B1:J1"/>
    <mergeCell ref="B2:C2"/>
    <mergeCell ref="D2:H2"/>
    <mergeCell ref="B3:C3"/>
    <mergeCell ref="D3:H3"/>
    <mergeCell ref="A4:J4"/>
    <mergeCell ref="B11:J11"/>
    <mergeCell ref="B12:J12"/>
    <mergeCell ref="A13:J13"/>
    <mergeCell ref="C14:J14"/>
    <mergeCell ref="C15:J15"/>
    <mergeCell ref="C16:J16"/>
    <mergeCell ref="A5:J5"/>
    <mergeCell ref="A6:J6"/>
    <mergeCell ref="A7:J7"/>
    <mergeCell ref="B8:J8"/>
    <mergeCell ref="B9:J9"/>
    <mergeCell ref="B10:J10"/>
    <mergeCell ref="A23:J23"/>
    <mergeCell ref="A24:B24"/>
    <mergeCell ref="C24:E24"/>
    <mergeCell ref="F24:H24"/>
    <mergeCell ref="I24:J24"/>
    <mergeCell ref="A17:J17"/>
    <mergeCell ref="B18:J18"/>
    <mergeCell ref="B19:J19"/>
    <mergeCell ref="B20:J20"/>
    <mergeCell ref="B21:J21"/>
    <mergeCell ref="A22:J22"/>
    <mergeCell ref="A33:J33"/>
    <mergeCell ref="B34:J34"/>
    <mergeCell ref="B35:J35"/>
    <mergeCell ref="B36:J36"/>
    <mergeCell ref="B37:J37"/>
    <mergeCell ref="B38:J38"/>
    <mergeCell ref="A26:J26"/>
    <mergeCell ref="C27:D27"/>
    <mergeCell ref="E27:F27"/>
    <mergeCell ref="G27:H27"/>
    <mergeCell ref="I27:J27"/>
    <mergeCell ref="A32:J32"/>
    <mergeCell ref="B45:J45"/>
    <mergeCell ref="A46:J46"/>
    <mergeCell ref="A47:J47"/>
    <mergeCell ref="A48:J48"/>
    <mergeCell ref="A50:J50"/>
    <mergeCell ref="B51:J51"/>
    <mergeCell ref="B39:J39"/>
    <mergeCell ref="B40:J40"/>
    <mergeCell ref="B41:J41"/>
    <mergeCell ref="B42:J42"/>
    <mergeCell ref="B43:J43"/>
    <mergeCell ref="B44:J44"/>
    <mergeCell ref="B52:J52"/>
    <mergeCell ref="B53:J53"/>
    <mergeCell ref="B54:J54"/>
    <mergeCell ref="A55:J55"/>
    <mergeCell ref="A56:J56"/>
    <mergeCell ref="A57:B57"/>
    <mergeCell ref="C57:E57"/>
    <mergeCell ref="F57:H57"/>
    <mergeCell ref="I57:J57"/>
    <mergeCell ref="A66:J66"/>
    <mergeCell ref="A67:J67"/>
    <mergeCell ref="B68:J68"/>
    <mergeCell ref="B69:J69"/>
    <mergeCell ref="B70:J70"/>
    <mergeCell ref="B71:J71"/>
    <mergeCell ref="A58:B58"/>
    <mergeCell ref="C58:E58"/>
    <mergeCell ref="F58:H58"/>
    <mergeCell ref="I58:J58"/>
    <mergeCell ref="A59:J59"/>
    <mergeCell ref="C60:D60"/>
    <mergeCell ref="E60:F60"/>
    <mergeCell ref="G60:H60"/>
    <mergeCell ref="I60:J60"/>
    <mergeCell ref="B78:J78"/>
    <mergeCell ref="B79:J79"/>
    <mergeCell ref="B80:J80"/>
    <mergeCell ref="B81:J81"/>
    <mergeCell ref="B82:J82"/>
    <mergeCell ref="B83:J83"/>
    <mergeCell ref="B72:J72"/>
    <mergeCell ref="B73:J73"/>
    <mergeCell ref="B74:J74"/>
    <mergeCell ref="B75:J75"/>
    <mergeCell ref="B76:J76"/>
    <mergeCell ref="B77:J77"/>
    <mergeCell ref="B91:J91"/>
    <mergeCell ref="B92:J92"/>
    <mergeCell ref="A93:J93"/>
    <mergeCell ref="A94:J94"/>
    <mergeCell ref="A95:B95"/>
    <mergeCell ref="C95:E95"/>
    <mergeCell ref="F95:H95"/>
    <mergeCell ref="I95:J95"/>
    <mergeCell ref="A84:J84"/>
    <mergeCell ref="A85:J85"/>
    <mergeCell ref="A86:J86"/>
    <mergeCell ref="A88:J88"/>
    <mergeCell ref="B89:J89"/>
    <mergeCell ref="B90:J90"/>
    <mergeCell ref="A96:B96"/>
    <mergeCell ref="C96:E96"/>
    <mergeCell ref="F96:H96"/>
    <mergeCell ref="I96:J96"/>
    <mergeCell ref="A97:J97"/>
    <mergeCell ref="C98:D98"/>
    <mergeCell ref="E98:F98"/>
    <mergeCell ref="G98:H98"/>
    <mergeCell ref="I98:J98"/>
    <mergeCell ref="B109:J109"/>
    <mergeCell ref="B110:J110"/>
    <mergeCell ref="B111:J111"/>
    <mergeCell ref="B112:J112"/>
    <mergeCell ref="B113:J113"/>
    <mergeCell ref="B114:J114"/>
    <mergeCell ref="A103:J103"/>
    <mergeCell ref="A104:J104"/>
    <mergeCell ref="B105:J105"/>
    <mergeCell ref="B106:J106"/>
    <mergeCell ref="B107:J107"/>
    <mergeCell ref="B108:J108"/>
    <mergeCell ref="B122:J122"/>
    <mergeCell ref="B123:J123"/>
    <mergeCell ref="B124:J124"/>
    <mergeCell ref="A125:J125"/>
    <mergeCell ref="A126:J126"/>
    <mergeCell ref="B115:J115"/>
    <mergeCell ref="B116:J116"/>
    <mergeCell ref="A117:J117"/>
    <mergeCell ref="A118:J118"/>
    <mergeCell ref="A119:J119"/>
    <mergeCell ref="A120:J120"/>
    <mergeCell ref="A158:J158"/>
    <mergeCell ref="B142:J142"/>
    <mergeCell ref="B143:J143"/>
    <mergeCell ref="B144:J144"/>
    <mergeCell ref="B145:J145"/>
    <mergeCell ref="B146:J146"/>
    <mergeCell ref="B147:J147"/>
    <mergeCell ref="A136:J136"/>
    <mergeCell ref="B137:J137"/>
    <mergeCell ref="B138:J138"/>
    <mergeCell ref="B139:J139"/>
    <mergeCell ref="B140:J140"/>
    <mergeCell ref="B141:J141"/>
    <mergeCell ref="I25:J25"/>
    <mergeCell ref="F25:H25"/>
    <mergeCell ref="C25:E25"/>
    <mergeCell ref="A25:B25"/>
    <mergeCell ref="B148:J148"/>
    <mergeCell ref="A149:J149"/>
    <mergeCell ref="A150:J150"/>
    <mergeCell ref="A151:J151"/>
    <mergeCell ref="A152:J152"/>
    <mergeCell ref="A129:J129"/>
    <mergeCell ref="C130:D130"/>
    <mergeCell ref="E130:F130"/>
    <mergeCell ref="G130:H130"/>
    <mergeCell ref="I130:J130"/>
    <mergeCell ref="A135:J135"/>
    <mergeCell ref="A127:B127"/>
    <mergeCell ref="C127:E127"/>
    <mergeCell ref="F127:H127"/>
    <mergeCell ref="I127:J127"/>
    <mergeCell ref="A128:B128"/>
    <mergeCell ref="C128:E128"/>
    <mergeCell ref="F128:H128"/>
    <mergeCell ref="I128:J128"/>
    <mergeCell ref="B121:J121"/>
  </mergeCells>
  <dataValidations count="16">
    <dataValidation allowBlank="1" sqref="A8"/>
    <dataValidation allowBlank="1" showInputMessage="1" prompt="Nombre del capítulo" sqref="B8:J10"/>
    <dataValidation allowBlank="1" showInputMessage="1" showErrorMessage="1" prompt="¿A quién va dirigido el programa?, ¿qué característica tiene esta población que requiere ser beneficiada?" sqref="B20:J20 B53:J53 B91:J91 B123:J123"/>
    <dataValidation allowBlank="1" showInputMessage="1" showErrorMessage="1" prompt="Nombre del producto" sqref="B34:J34 B68:J68 B105:J105 B72:J73 B76:J77 B42:J42 B38:J38 B80:J81 B109:J109 B113:J113 B137:J137 B145:J145 B141:J141"/>
    <dataValidation allowBlank="1" showInputMessage="1" showErrorMessage="1" prompt="¿En qué consiste el producto? su objetivo" sqref="B35:J35 B69:J69 B106:J106 B43:J43 B39:J39 B110:J110 B114:J114 B138:J138 B142:J142 B146"/>
    <dataValidation allowBlank="1" showInputMessage="1" showErrorMessage="1" prompt="1. Describir lo plasmado en el presupuesto_x000a_2. Describir lo alcanzado en términos financieros y de producción " sqref="B70:J70 B36:J36 B74:J74 B78:J78 B115:J115 B44:J44 B40:J40 B82:J82 B111:J111 B139:J139 B147:J147 B143:J143"/>
    <dataValidation allowBlank="1" showInputMessage="1" showErrorMessage="1" prompt="De existir desvío, explicar razones." sqref="B71:J71 B75:J75 B37:J37 B45:J45 B79:J79 B83:J83 B116:J116 B107:J108 B112:J112 B41:J41 B140:J140 B148:J148 B144:J144"/>
    <dataValidation allowBlank="1" showInputMessage="1" showErrorMessage="1" prompt="Oportunidades de mejora identificadas" sqref="A48:J49 A86:J86 A119:J119 A151:J151 A153:J153"/>
    <dataValidation allowBlank="1" showInputMessage="1" showErrorMessage="1" prompt="Presupuesto del programa" sqref="A25:C25 A58:C58 A96:C96 F96 F25 F58 A128:C128 F128"/>
    <dataValidation allowBlank="1" showInputMessage="1" showErrorMessage="1" prompt="¿En qué consiste el programa?" sqref="B19:J19 B52:J52 B90:J90 B122:J122"/>
    <dataValidation allowBlank="1" showInputMessage="1" showErrorMessage="1" prompt="Nombre de cada producto" sqref="A99 A28:A31 A61:A65 A131:A134"/>
    <dataValidation allowBlank="1" showInputMessage="1" showErrorMessage="1" prompt="Nombre del indicador" sqref="B28:B31 B61:B65 B99:B102 B131:B134"/>
    <dataValidation allowBlank="1" showInputMessage="1" showErrorMessage="1" prompt="Meta anual del indicador" sqref="E99 E61 E28 C28:C31 C61:C65 C99:C102 E131 C131:C134"/>
    <dataValidation allowBlank="1" showInputMessage="1" showErrorMessage="1" prompt="Monto presupuestado para el producto" sqref="F99 F61 F28 D28 E29:F31 D30:D31 E62:F65 D61:D65 E100:F102 D99:D102 F131 D131 E132:F134 D133:D134 H133"/>
    <dataValidation allowBlank="1" showInputMessage="1" showErrorMessage="1" prompt="Meta alcanzada en el trimestre" sqref="G28:G31 G61:G65 G99:G102 G131:G134"/>
    <dataValidation allowBlank="1" showInputMessage="1" showErrorMessage="1" prompt="Monto ejecutado en el trimestre" sqref="H28:H31 H61:H65 H99:H102 H131:H132 H134"/>
  </dataValidations>
  <pageMargins left="0.7" right="0.7" top="0.75" bottom="0.75" header="0.3" footer="0.3"/>
  <drawing r:id="rId1"/>
  <tableParts count="4">
    <tablePart r:id="rId2"/>
    <tablePart r:id="rId3"/>
    <tablePart r:id="rId4"/>
    <tablePart r:id="rId5"/>
  </tablePart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169"/>
  <sheetViews>
    <sheetView topLeftCell="A141" workbookViewId="0">
      <selection activeCell="A155" sqref="A155"/>
    </sheetView>
  </sheetViews>
  <sheetFormatPr baseColWidth="10" defaultColWidth="11.42578125" defaultRowHeight="15"/>
  <cols>
    <col min="1" max="1" width="23" style="40" customWidth="1"/>
    <col min="2" max="2" width="12.7109375" style="40" customWidth="1"/>
    <col min="3" max="3" width="13.7109375" style="40" bestFit="1" customWidth="1"/>
    <col min="4" max="9" width="12.7109375" style="40" customWidth="1"/>
    <col min="10" max="10" width="25.85546875" style="40" customWidth="1"/>
    <col min="11" max="11" width="14.140625" bestFit="1" customWidth="1"/>
  </cols>
  <sheetData>
    <row r="1" spans="1:10" ht="21.75" thickBot="1">
      <c r="A1" s="1"/>
      <c r="B1" s="123" t="s">
        <v>190</v>
      </c>
      <c r="C1" s="124"/>
      <c r="D1" s="124"/>
      <c r="E1" s="124"/>
      <c r="F1" s="124"/>
      <c r="G1" s="124"/>
      <c r="H1" s="124"/>
      <c r="I1" s="124"/>
      <c r="J1" s="125"/>
    </row>
    <row r="2" spans="1:10" ht="21.75" thickBot="1">
      <c r="A2" s="2"/>
      <c r="B2" s="126" t="s">
        <v>1</v>
      </c>
      <c r="C2" s="127"/>
      <c r="D2" s="126" t="s">
        <v>2</v>
      </c>
      <c r="E2" s="127"/>
      <c r="F2" s="127"/>
      <c r="G2" s="127"/>
      <c r="H2" s="128"/>
      <c r="I2" s="3" t="s">
        <v>3</v>
      </c>
      <c r="J2" s="4" t="s">
        <v>4</v>
      </c>
    </row>
    <row r="3" spans="1:10" ht="21.75" thickBot="1">
      <c r="A3" s="5"/>
      <c r="B3" s="129" t="s">
        <v>5</v>
      </c>
      <c r="C3" s="130"/>
      <c r="D3" s="129" t="s">
        <v>191</v>
      </c>
      <c r="E3" s="130"/>
      <c r="F3" s="130"/>
      <c r="G3" s="130"/>
      <c r="H3" s="131"/>
      <c r="I3" s="6">
        <v>44470</v>
      </c>
      <c r="J3" s="7">
        <v>1</v>
      </c>
    </row>
    <row r="4" spans="1:10">
      <c r="A4" s="132"/>
      <c r="B4" s="133"/>
      <c r="C4" s="133"/>
      <c r="D4" s="134"/>
      <c r="E4" s="134"/>
      <c r="F4" s="134"/>
      <c r="G4" s="134"/>
      <c r="H4" s="134"/>
      <c r="I4" s="133"/>
      <c r="J4" s="135"/>
    </row>
    <row r="5" spans="1:10" ht="3" customHeight="1">
      <c r="A5" s="117"/>
      <c r="B5" s="118"/>
      <c r="C5" s="118"/>
      <c r="D5" s="118"/>
      <c r="E5" s="118"/>
      <c r="F5" s="118"/>
      <c r="G5" s="118"/>
      <c r="H5" s="118"/>
      <c r="I5" s="118"/>
      <c r="J5" s="119"/>
    </row>
    <row r="6" spans="1:10" ht="15.75">
      <c r="A6" s="69" t="s">
        <v>7</v>
      </c>
      <c r="B6" s="70"/>
      <c r="C6" s="70"/>
      <c r="D6" s="70"/>
      <c r="E6" s="70"/>
      <c r="F6" s="70"/>
      <c r="G6" s="70"/>
      <c r="H6" s="70"/>
      <c r="I6" s="70"/>
      <c r="J6" s="71"/>
    </row>
    <row r="7" spans="1:10" ht="15.75">
      <c r="A7" s="82" t="s">
        <v>8</v>
      </c>
      <c r="B7" s="83"/>
      <c r="C7" s="83"/>
      <c r="D7" s="83"/>
      <c r="E7" s="83"/>
      <c r="F7" s="83"/>
      <c r="G7" s="83"/>
      <c r="H7" s="83"/>
      <c r="I7" s="83"/>
      <c r="J7" s="84"/>
    </row>
    <row r="8" spans="1:10">
      <c r="A8" s="8" t="s">
        <v>9</v>
      </c>
      <c r="B8" s="120" t="s">
        <v>10</v>
      </c>
      <c r="C8" s="121"/>
      <c r="D8" s="121"/>
      <c r="E8" s="121"/>
      <c r="F8" s="121"/>
      <c r="G8" s="121"/>
      <c r="H8" s="121"/>
      <c r="I8" s="121"/>
      <c r="J8" s="122"/>
    </row>
    <row r="9" spans="1:10" ht="15" customHeight="1">
      <c r="A9" s="9" t="s">
        <v>11</v>
      </c>
      <c r="B9" s="120" t="s">
        <v>12</v>
      </c>
      <c r="C9" s="121"/>
      <c r="D9" s="121"/>
      <c r="E9" s="121"/>
      <c r="F9" s="121"/>
      <c r="G9" s="121"/>
      <c r="H9" s="121"/>
      <c r="I9" s="121"/>
      <c r="J9" s="122"/>
    </row>
    <row r="10" spans="1:10">
      <c r="A10" s="9" t="s">
        <v>13</v>
      </c>
      <c r="B10" s="120" t="s">
        <v>14</v>
      </c>
      <c r="C10" s="121"/>
      <c r="D10" s="121"/>
      <c r="E10" s="121"/>
      <c r="F10" s="121"/>
      <c r="G10" s="121"/>
      <c r="H10" s="121"/>
      <c r="I10" s="121"/>
      <c r="J10" s="122"/>
    </row>
    <row r="11" spans="1:10" ht="31.5" customHeight="1">
      <c r="A11" s="8" t="s">
        <v>15</v>
      </c>
      <c r="B11" s="87" t="s">
        <v>16</v>
      </c>
      <c r="C11" s="87"/>
      <c r="D11" s="87"/>
      <c r="E11" s="87"/>
      <c r="F11" s="87"/>
      <c r="G11" s="87"/>
      <c r="H11" s="87"/>
      <c r="I11" s="87"/>
      <c r="J11" s="88"/>
    </row>
    <row r="12" spans="1:10" ht="30.75" customHeight="1">
      <c r="A12" s="8" t="s">
        <v>17</v>
      </c>
      <c r="B12" s="87" t="s">
        <v>18</v>
      </c>
      <c r="C12" s="87"/>
      <c r="D12" s="87"/>
      <c r="E12" s="87"/>
      <c r="F12" s="87"/>
      <c r="G12" s="87"/>
      <c r="H12" s="87"/>
      <c r="I12" s="87"/>
      <c r="J12" s="88"/>
    </row>
    <row r="13" spans="1:10" ht="15.75">
      <c r="A13" s="69" t="s">
        <v>19</v>
      </c>
      <c r="B13" s="70"/>
      <c r="C13" s="70"/>
      <c r="D13" s="70"/>
      <c r="E13" s="70"/>
      <c r="F13" s="70"/>
      <c r="G13" s="70"/>
      <c r="H13" s="70"/>
      <c r="I13" s="70"/>
      <c r="J13" s="71"/>
    </row>
    <row r="14" spans="1:10" ht="51" customHeight="1">
      <c r="A14" s="8" t="s">
        <v>20</v>
      </c>
      <c r="B14" s="10">
        <v>2</v>
      </c>
      <c r="C14" s="114" t="s">
        <v>21</v>
      </c>
      <c r="D14" s="114"/>
      <c r="E14" s="114"/>
      <c r="F14" s="114"/>
      <c r="G14" s="114"/>
      <c r="H14" s="114"/>
      <c r="I14" s="114"/>
      <c r="J14" s="114"/>
    </row>
    <row r="15" spans="1:10" ht="48" customHeight="1">
      <c r="A15" s="8" t="s">
        <v>22</v>
      </c>
      <c r="B15" s="11">
        <v>2.2999999999999998</v>
      </c>
      <c r="C15" s="114" t="s">
        <v>23</v>
      </c>
      <c r="D15" s="114"/>
      <c r="E15" s="114"/>
      <c r="F15" s="114"/>
      <c r="G15" s="114"/>
      <c r="H15" s="114"/>
      <c r="I15" s="114"/>
      <c r="J15" s="114"/>
    </row>
    <row r="16" spans="1:10" ht="28.5" customHeight="1">
      <c r="A16" s="8" t="s">
        <v>24</v>
      </c>
      <c r="B16" s="12" t="s">
        <v>25</v>
      </c>
      <c r="C16" s="114" t="s">
        <v>26</v>
      </c>
      <c r="D16" s="114"/>
      <c r="E16" s="114"/>
      <c r="F16" s="114"/>
      <c r="G16" s="114"/>
      <c r="H16" s="114"/>
      <c r="I16" s="114"/>
      <c r="J16" s="114"/>
    </row>
    <row r="17" spans="1:10" ht="15.75">
      <c r="A17" s="69" t="s">
        <v>27</v>
      </c>
      <c r="B17" s="70"/>
      <c r="C17" s="70"/>
      <c r="D17" s="70"/>
      <c r="E17" s="70"/>
      <c r="F17" s="70"/>
      <c r="G17" s="70"/>
      <c r="H17" s="70"/>
      <c r="I17" s="70"/>
      <c r="J17" s="71"/>
    </row>
    <row r="18" spans="1:10">
      <c r="A18" s="8" t="s">
        <v>28</v>
      </c>
      <c r="B18" s="85" t="s">
        <v>29</v>
      </c>
      <c r="C18" s="85"/>
      <c r="D18" s="85"/>
      <c r="E18" s="85"/>
      <c r="F18" s="85"/>
      <c r="G18" s="85"/>
      <c r="H18" s="85"/>
      <c r="I18" s="85"/>
      <c r="J18" s="86"/>
    </row>
    <row r="19" spans="1:10" ht="49.15" customHeight="1">
      <c r="A19" s="13" t="s">
        <v>30</v>
      </c>
      <c r="B19" s="87" t="s">
        <v>192</v>
      </c>
      <c r="C19" s="87"/>
      <c r="D19" s="87"/>
      <c r="E19" s="87"/>
      <c r="F19" s="87"/>
      <c r="G19" s="87"/>
      <c r="H19" s="87"/>
      <c r="I19" s="87"/>
      <c r="J19" s="88"/>
    </row>
    <row r="20" spans="1:10">
      <c r="A20" s="13" t="s">
        <v>32</v>
      </c>
      <c r="B20" s="87" t="s">
        <v>33</v>
      </c>
      <c r="C20" s="87"/>
      <c r="D20" s="87"/>
      <c r="E20" s="87"/>
      <c r="F20" s="87"/>
      <c r="G20" s="87"/>
      <c r="H20" s="87"/>
      <c r="I20" s="87"/>
      <c r="J20" s="88"/>
    </row>
    <row r="21" spans="1:10" ht="72.599999999999994" customHeight="1">
      <c r="A21" s="13" t="s">
        <v>34</v>
      </c>
      <c r="B21" s="87" t="s">
        <v>35</v>
      </c>
      <c r="C21" s="87"/>
      <c r="D21" s="87"/>
      <c r="E21" s="87"/>
      <c r="F21" s="87"/>
      <c r="G21" s="87"/>
      <c r="H21" s="87"/>
      <c r="I21" s="87"/>
      <c r="J21" s="88"/>
    </row>
    <row r="22" spans="1:10" ht="15.75">
      <c r="A22" s="69" t="s">
        <v>36</v>
      </c>
      <c r="B22" s="70"/>
      <c r="C22" s="70"/>
      <c r="D22" s="70"/>
      <c r="E22" s="70"/>
      <c r="F22" s="70"/>
      <c r="G22" s="70"/>
      <c r="H22" s="70"/>
      <c r="I22" s="70"/>
      <c r="J22" s="71"/>
    </row>
    <row r="23" spans="1:10" ht="15.75">
      <c r="A23" s="82" t="s">
        <v>37</v>
      </c>
      <c r="B23" s="83"/>
      <c r="C23" s="83"/>
      <c r="D23" s="83"/>
      <c r="E23" s="83"/>
      <c r="F23" s="83"/>
      <c r="G23" s="83"/>
      <c r="H23" s="83"/>
      <c r="I23" s="83"/>
      <c r="J23" s="84"/>
    </row>
    <row r="24" spans="1:10" ht="15" customHeight="1">
      <c r="A24" s="92" t="s">
        <v>38</v>
      </c>
      <c r="B24" s="93"/>
      <c r="C24" s="94" t="s">
        <v>39</v>
      </c>
      <c r="D24" s="95"/>
      <c r="E24" s="95"/>
      <c r="F24" s="95" t="s">
        <v>40</v>
      </c>
      <c r="G24" s="95"/>
      <c r="H24" s="93"/>
      <c r="I24" s="94" t="s">
        <v>41</v>
      </c>
      <c r="J24" s="96"/>
    </row>
    <row r="25" spans="1:10" ht="15" customHeight="1">
      <c r="A25" s="108"/>
      <c r="B25" s="101"/>
      <c r="C25" s="99"/>
      <c r="D25" s="100"/>
      <c r="E25" s="101"/>
      <c r="F25" s="99"/>
      <c r="G25" s="100"/>
      <c r="H25" s="101"/>
      <c r="I25" s="102">
        <f>IF(F25&gt;0,F25/C25,0)</f>
        <v>0</v>
      </c>
      <c r="J25" s="103"/>
    </row>
    <row r="26" spans="1:10" ht="15.75">
      <c r="A26" s="82" t="s">
        <v>42</v>
      </c>
      <c r="B26" s="83"/>
      <c r="C26" s="83"/>
      <c r="D26" s="83"/>
      <c r="E26" s="83"/>
      <c r="F26" s="83"/>
      <c r="G26" s="83"/>
      <c r="H26" s="83"/>
      <c r="I26" s="83"/>
      <c r="J26" s="84"/>
    </row>
    <row r="27" spans="1:10">
      <c r="A27" s="14"/>
      <c r="B27"/>
      <c r="C27" s="89" t="s">
        <v>145</v>
      </c>
      <c r="D27" s="90"/>
      <c r="E27" s="89" t="s">
        <v>174</v>
      </c>
      <c r="F27" s="90"/>
      <c r="G27" s="89" t="s">
        <v>175</v>
      </c>
      <c r="H27" s="89"/>
      <c r="I27" s="89" t="s">
        <v>46</v>
      </c>
      <c r="J27" s="91"/>
    </row>
    <row r="28" spans="1:10" ht="38.25">
      <c r="A28" s="15" t="s">
        <v>47</v>
      </c>
      <c r="B28" s="16" t="s">
        <v>48</v>
      </c>
      <c r="C28" s="16" t="s">
        <v>49</v>
      </c>
      <c r="D28" s="16" t="s">
        <v>50</v>
      </c>
      <c r="E28" s="16" t="s">
        <v>51</v>
      </c>
      <c r="F28" s="16" t="s">
        <v>52</v>
      </c>
      <c r="G28" s="16" t="s">
        <v>53</v>
      </c>
      <c r="H28" s="16" t="s">
        <v>54</v>
      </c>
      <c r="I28" s="16" t="s">
        <v>55</v>
      </c>
      <c r="J28" s="17" t="s">
        <v>56</v>
      </c>
    </row>
    <row r="29" spans="1:10" ht="39" customHeight="1">
      <c r="A29" s="18" t="s">
        <v>57</v>
      </c>
      <c r="B29" s="19"/>
      <c r="C29" s="20"/>
      <c r="D29" s="21"/>
      <c r="E29" s="20"/>
      <c r="F29" s="22"/>
      <c r="G29" s="23"/>
      <c r="H29" s="45"/>
      <c r="I29" s="24">
        <f>IF(G29&gt;0,G29/C29,0)</f>
        <v>0</v>
      </c>
      <c r="J29" s="25">
        <f>IF(H29&gt;0,H29/D29,0)</f>
        <v>0</v>
      </c>
    </row>
    <row r="30" spans="1:10" ht="48">
      <c r="A30" s="26" t="s">
        <v>58</v>
      </c>
      <c r="B30" s="27"/>
      <c r="C30" s="20"/>
      <c r="D30" s="22"/>
      <c r="E30" s="28"/>
      <c r="F30" s="22"/>
      <c r="G30" s="29"/>
      <c r="H30" s="22"/>
      <c r="I30" s="24">
        <f t="shared" ref="I30:J31" si="0">IF(G30&gt;0,G30/C30,0)</f>
        <v>0</v>
      </c>
      <c r="J30" s="25">
        <f t="shared" si="0"/>
        <v>0</v>
      </c>
    </row>
    <row r="31" spans="1:10" ht="36">
      <c r="A31" s="26" t="s">
        <v>59</v>
      </c>
      <c r="B31" s="27"/>
      <c r="C31" s="28"/>
      <c r="D31" s="30"/>
      <c r="E31" s="28"/>
      <c r="F31" s="30"/>
      <c r="G31" s="29"/>
      <c r="H31" s="30"/>
      <c r="I31" s="24">
        <f t="shared" si="0"/>
        <v>0</v>
      </c>
      <c r="J31" s="31">
        <f t="shared" si="0"/>
        <v>0</v>
      </c>
    </row>
    <row r="32" spans="1:10" ht="15.75">
      <c r="A32" s="69" t="s">
        <v>60</v>
      </c>
      <c r="B32" s="70"/>
      <c r="C32" s="70"/>
      <c r="D32" s="70"/>
      <c r="E32" s="70"/>
      <c r="F32" s="70"/>
      <c r="G32" s="70"/>
      <c r="H32" s="70"/>
      <c r="I32" s="70"/>
      <c r="J32" s="71"/>
    </row>
    <row r="33" spans="1:10" ht="15.75">
      <c r="A33" s="82" t="s">
        <v>61</v>
      </c>
      <c r="B33" s="83"/>
      <c r="C33" s="83"/>
      <c r="D33" s="83"/>
      <c r="E33" s="83"/>
      <c r="F33" s="83"/>
      <c r="G33" s="83"/>
      <c r="H33" s="83"/>
      <c r="I33" s="83"/>
      <c r="J33" s="84"/>
    </row>
    <row r="34" spans="1:10">
      <c r="A34" s="32" t="s">
        <v>62</v>
      </c>
      <c r="B34" s="85" t="s">
        <v>57</v>
      </c>
      <c r="C34" s="85"/>
      <c r="D34" s="85"/>
      <c r="E34" s="85"/>
      <c r="F34" s="85"/>
      <c r="G34" s="85"/>
      <c r="H34" s="85"/>
      <c r="I34" s="85"/>
      <c r="J34" s="86"/>
    </row>
    <row r="35" spans="1:10" ht="30">
      <c r="A35" s="32" t="s">
        <v>63</v>
      </c>
      <c r="B35" s="87" t="s">
        <v>64</v>
      </c>
      <c r="C35" s="87"/>
      <c r="D35" s="87"/>
      <c r="E35" s="87"/>
      <c r="F35" s="87"/>
      <c r="G35" s="87"/>
      <c r="H35" s="87"/>
      <c r="I35" s="87"/>
      <c r="J35" s="88"/>
    </row>
    <row r="36" spans="1:10" ht="31.5" customHeight="1">
      <c r="A36" s="32" t="s">
        <v>65</v>
      </c>
      <c r="B36" s="67"/>
      <c r="C36" s="67"/>
      <c r="D36" s="67"/>
      <c r="E36" s="67"/>
      <c r="F36" s="67"/>
      <c r="G36" s="67"/>
      <c r="H36" s="67"/>
      <c r="I36" s="67"/>
      <c r="J36" s="68"/>
    </row>
    <row r="37" spans="1:10" ht="30">
      <c r="A37" s="32" t="s">
        <v>67</v>
      </c>
      <c r="B37" s="67"/>
      <c r="C37" s="67"/>
      <c r="D37" s="67"/>
      <c r="E37" s="67"/>
      <c r="F37" s="67"/>
      <c r="G37" s="67"/>
      <c r="H37" s="67"/>
      <c r="I37" s="67"/>
      <c r="J37" s="68"/>
    </row>
    <row r="38" spans="1:10">
      <c r="A38" s="32" t="s">
        <v>62</v>
      </c>
      <c r="B38" s="80" t="s">
        <v>58</v>
      </c>
      <c r="C38" s="80"/>
      <c r="D38" s="80"/>
      <c r="E38" s="80"/>
      <c r="F38" s="80"/>
      <c r="G38" s="80"/>
      <c r="H38" s="80"/>
      <c r="I38" s="80"/>
      <c r="J38" s="81"/>
    </row>
    <row r="39" spans="1:10" ht="30">
      <c r="A39" s="32" t="s">
        <v>63</v>
      </c>
      <c r="B39" s="67" t="s">
        <v>69</v>
      </c>
      <c r="C39" s="67"/>
      <c r="D39" s="67"/>
      <c r="E39" s="67"/>
      <c r="F39" s="67"/>
      <c r="G39" s="67"/>
      <c r="H39" s="67"/>
      <c r="I39" s="67"/>
      <c r="J39" s="68"/>
    </row>
    <row r="40" spans="1:10" ht="33" customHeight="1">
      <c r="A40" s="32" t="s">
        <v>65</v>
      </c>
      <c r="B40" s="67"/>
      <c r="C40" s="67"/>
      <c r="D40" s="67"/>
      <c r="E40" s="67"/>
      <c r="F40" s="67"/>
      <c r="G40" s="67"/>
      <c r="H40" s="67"/>
      <c r="I40" s="67"/>
      <c r="J40" s="68"/>
    </row>
    <row r="41" spans="1:10" ht="40.5" customHeight="1">
      <c r="A41" s="32" t="s">
        <v>67</v>
      </c>
      <c r="B41" s="67"/>
      <c r="C41" s="67"/>
      <c r="D41" s="67"/>
      <c r="E41" s="67"/>
      <c r="F41" s="67"/>
      <c r="G41" s="67"/>
      <c r="H41" s="67"/>
      <c r="I41" s="67"/>
      <c r="J41" s="68"/>
    </row>
    <row r="42" spans="1:10">
      <c r="A42" s="32" t="s">
        <v>62</v>
      </c>
      <c r="B42" s="80" t="s">
        <v>59</v>
      </c>
      <c r="C42" s="80"/>
      <c r="D42" s="80"/>
      <c r="E42" s="80"/>
      <c r="F42" s="80"/>
      <c r="G42" s="80"/>
      <c r="H42" s="80"/>
      <c r="I42" s="80"/>
      <c r="J42" s="81"/>
    </row>
    <row r="43" spans="1:10" ht="30">
      <c r="A43" s="32" t="s">
        <v>63</v>
      </c>
      <c r="B43" s="67" t="s">
        <v>72</v>
      </c>
      <c r="C43" s="67"/>
      <c r="D43" s="67"/>
      <c r="E43" s="67"/>
      <c r="F43" s="67"/>
      <c r="G43" s="67"/>
      <c r="H43" s="67"/>
      <c r="I43" s="67"/>
      <c r="J43" s="68"/>
    </row>
    <row r="44" spans="1:10" ht="22.5" customHeight="1">
      <c r="A44" s="32" t="s">
        <v>65</v>
      </c>
      <c r="B44" s="67"/>
      <c r="C44" s="67"/>
      <c r="D44" s="67"/>
      <c r="E44" s="67"/>
      <c r="F44" s="67"/>
      <c r="G44" s="67"/>
      <c r="H44" s="67"/>
      <c r="I44" s="67"/>
      <c r="J44" s="68"/>
    </row>
    <row r="45" spans="1:10" ht="50.25" customHeight="1">
      <c r="A45" s="32" t="s">
        <v>67</v>
      </c>
      <c r="B45" s="67"/>
      <c r="C45" s="67"/>
      <c r="D45" s="67"/>
      <c r="E45" s="67"/>
      <c r="F45" s="67"/>
      <c r="G45" s="67"/>
      <c r="H45" s="67"/>
      <c r="I45" s="67"/>
      <c r="J45" s="68"/>
    </row>
    <row r="46" spans="1:10" ht="15.75">
      <c r="A46" s="69" t="s">
        <v>75</v>
      </c>
      <c r="B46" s="70"/>
      <c r="C46" s="70"/>
      <c r="D46" s="70"/>
      <c r="E46" s="70"/>
      <c r="F46" s="70"/>
      <c r="G46" s="70"/>
      <c r="H46" s="70"/>
      <c r="I46" s="70"/>
      <c r="J46" s="71"/>
    </row>
    <row r="47" spans="1:10" ht="15.75">
      <c r="A47" s="72" t="s">
        <v>76</v>
      </c>
      <c r="B47" s="73"/>
      <c r="C47" s="73"/>
      <c r="D47" s="73"/>
      <c r="E47" s="73"/>
      <c r="F47" s="73"/>
      <c r="G47" s="73"/>
      <c r="H47" s="73"/>
      <c r="I47" s="73"/>
      <c r="J47" s="74"/>
    </row>
    <row r="48" spans="1:10" ht="26.25" customHeight="1">
      <c r="A48" s="75" t="s">
        <v>193</v>
      </c>
      <c r="B48" s="76"/>
      <c r="C48" s="76"/>
      <c r="D48" s="76"/>
      <c r="E48" s="76"/>
      <c r="F48" s="76"/>
      <c r="G48" s="76"/>
      <c r="H48" s="76"/>
      <c r="I48" s="76"/>
      <c r="J48" s="77"/>
    </row>
    <row r="49" spans="1:11" ht="15.75">
      <c r="A49" s="69" t="s">
        <v>27</v>
      </c>
      <c r="B49" s="70"/>
      <c r="C49" s="70"/>
      <c r="D49" s="70"/>
      <c r="E49" s="70"/>
      <c r="F49" s="70"/>
      <c r="G49" s="70"/>
      <c r="H49" s="70"/>
      <c r="I49" s="70"/>
      <c r="J49" s="71"/>
    </row>
    <row r="50" spans="1:11">
      <c r="A50" s="8" t="s">
        <v>28</v>
      </c>
      <c r="B50" s="85" t="s">
        <v>78</v>
      </c>
      <c r="C50" s="85"/>
      <c r="D50" s="85"/>
      <c r="E50" s="85"/>
      <c r="F50" s="85"/>
      <c r="G50" s="85"/>
      <c r="H50" s="85"/>
      <c r="I50" s="85"/>
      <c r="J50" s="86"/>
    </row>
    <row r="51" spans="1:11" ht="79.150000000000006" customHeight="1">
      <c r="A51" s="13" t="s">
        <v>30</v>
      </c>
      <c r="B51" s="87" t="s">
        <v>79</v>
      </c>
      <c r="C51" s="87"/>
      <c r="D51" s="87"/>
      <c r="E51" s="87"/>
      <c r="F51" s="87"/>
      <c r="G51" s="87"/>
      <c r="H51" s="87"/>
      <c r="I51" s="87"/>
      <c r="J51" s="88"/>
    </row>
    <row r="52" spans="1:11" ht="28.5" customHeight="1">
      <c r="A52" s="13" t="s">
        <v>32</v>
      </c>
      <c r="B52" s="87" t="s">
        <v>80</v>
      </c>
      <c r="C52" s="87"/>
      <c r="D52" s="87"/>
      <c r="E52" s="87"/>
      <c r="F52" s="87"/>
      <c r="G52" s="87"/>
      <c r="H52" s="87"/>
      <c r="I52" s="87"/>
      <c r="J52" s="88"/>
    </row>
    <row r="53" spans="1:11" ht="69" customHeight="1">
      <c r="A53" s="13" t="s">
        <v>34</v>
      </c>
      <c r="B53" s="87" t="s">
        <v>81</v>
      </c>
      <c r="C53" s="87"/>
      <c r="D53" s="87"/>
      <c r="E53" s="87"/>
      <c r="F53" s="87"/>
      <c r="G53" s="87"/>
      <c r="H53" s="87"/>
      <c r="I53" s="87"/>
      <c r="J53" s="88"/>
    </row>
    <row r="54" spans="1:11" ht="15.75">
      <c r="A54" s="69" t="s">
        <v>36</v>
      </c>
      <c r="B54" s="70"/>
      <c r="C54" s="70"/>
      <c r="D54" s="70"/>
      <c r="E54" s="70"/>
      <c r="F54" s="70"/>
      <c r="G54" s="70"/>
      <c r="H54" s="70"/>
      <c r="I54" s="70"/>
      <c r="J54" s="71"/>
    </row>
    <row r="55" spans="1:11" ht="15.75">
      <c r="A55" s="82" t="s">
        <v>37</v>
      </c>
      <c r="B55" s="83"/>
      <c r="C55" s="83"/>
      <c r="D55" s="83"/>
      <c r="E55" s="83"/>
      <c r="F55" s="83"/>
      <c r="G55" s="83"/>
      <c r="H55" s="83"/>
      <c r="I55" s="83"/>
      <c r="J55" s="84"/>
    </row>
    <row r="56" spans="1:11">
      <c r="A56" s="92" t="s">
        <v>38</v>
      </c>
      <c r="B56" s="93"/>
      <c r="C56" s="94" t="s">
        <v>39</v>
      </c>
      <c r="D56" s="95"/>
      <c r="E56" s="95"/>
      <c r="F56" s="95" t="s">
        <v>40</v>
      </c>
      <c r="G56" s="95"/>
      <c r="H56" s="93"/>
      <c r="I56" s="94" t="s">
        <v>41</v>
      </c>
      <c r="J56" s="96"/>
    </row>
    <row r="57" spans="1:11">
      <c r="A57" s="97"/>
      <c r="B57" s="98"/>
      <c r="C57" s="109"/>
      <c r="D57" s="110"/>
      <c r="E57" s="111"/>
      <c r="F57" s="99"/>
      <c r="G57" s="100"/>
      <c r="H57" s="101"/>
      <c r="I57" s="102">
        <f>IF(F57&gt;0,F57/C57,0)</f>
        <v>0</v>
      </c>
      <c r="J57" s="103"/>
      <c r="K57" s="36"/>
    </row>
    <row r="58" spans="1:11" ht="15.75">
      <c r="A58" s="82" t="s">
        <v>42</v>
      </c>
      <c r="B58" s="83"/>
      <c r="C58" s="83"/>
      <c r="D58" s="83"/>
      <c r="E58" s="83"/>
      <c r="F58" s="83"/>
      <c r="G58" s="83"/>
      <c r="H58" s="83"/>
      <c r="I58" s="83"/>
      <c r="J58" s="84"/>
    </row>
    <row r="59" spans="1:11">
      <c r="A59" s="14"/>
      <c r="B59"/>
      <c r="C59" s="89" t="s">
        <v>145</v>
      </c>
      <c r="D59" s="90"/>
      <c r="E59" s="89" t="s">
        <v>174</v>
      </c>
      <c r="F59" s="90"/>
      <c r="G59" s="89" t="s">
        <v>175</v>
      </c>
      <c r="H59" s="89"/>
      <c r="I59" s="89" t="s">
        <v>46</v>
      </c>
      <c r="J59" s="91"/>
    </row>
    <row r="60" spans="1:11" ht="38.25">
      <c r="A60" s="15" t="s">
        <v>47</v>
      </c>
      <c r="B60" s="16" t="s">
        <v>48</v>
      </c>
      <c r="C60" s="16" t="s">
        <v>49</v>
      </c>
      <c r="D60" s="16" t="s">
        <v>50</v>
      </c>
      <c r="E60" s="16" t="s">
        <v>51</v>
      </c>
      <c r="F60" s="16" t="s">
        <v>52</v>
      </c>
      <c r="G60" s="16" t="s">
        <v>53</v>
      </c>
      <c r="H60" s="16" t="s">
        <v>54</v>
      </c>
      <c r="I60" s="16" t="s">
        <v>55</v>
      </c>
      <c r="J60" s="17" t="s">
        <v>56</v>
      </c>
    </row>
    <row r="61" spans="1:11" ht="72">
      <c r="A61" s="18" t="s">
        <v>82</v>
      </c>
      <c r="B61" s="19"/>
      <c r="C61" s="20"/>
      <c r="D61" s="22"/>
      <c r="E61" s="29"/>
      <c r="F61" s="22"/>
      <c r="G61" s="23"/>
      <c r="H61" s="22"/>
      <c r="I61" s="37">
        <f t="shared" ref="I61:I64" si="1">IF(G61&gt;0,G61/C61,0)</f>
        <v>0</v>
      </c>
      <c r="J61" s="25">
        <f>IF(H61&gt;0,H61/D61,0)</f>
        <v>0</v>
      </c>
    </row>
    <row r="62" spans="1:11" ht="72">
      <c r="A62" s="26" t="s">
        <v>83</v>
      </c>
      <c r="B62" s="27"/>
      <c r="C62" s="28"/>
      <c r="D62" s="30"/>
      <c r="E62" s="29"/>
      <c r="F62" s="30"/>
      <c r="G62" s="29"/>
      <c r="H62" s="30"/>
      <c r="I62" s="38">
        <f>IF(G62&gt;0,G62/C62,0)</f>
        <v>0</v>
      </c>
      <c r="J62" s="31">
        <f>IF(H62&gt;0,H62/D62,0)</f>
        <v>0</v>
      </c>
    </row>
    <row r="63" spans="1:11" ht="60">
      <c r="A63" s="39" t="s">
        <v>84</v>
      </c>
      <c r="B63" s="27"/>
      <c r="C63" s="28"/>
      <c r="D63" s="30"/>
      <c r="E63" s="29"/>
      <c r="F63" s="30"/>
      <c r="G63" s="50"/>
      <c r="H63" s="30"/>
      <c r="I63" s="38">
        <f t="shared" si="1"/>
        <v>0</v>
      </c>
      <c r="J63" s="25">
        <f>IF(H63&gt;0,H63/D63,0)</f>
        <v>0</v>
      </c>
    </row>
    <row r="64" spans="1:11" ht="72">
      <c r="A64" s="26" t="s">
        <v>85</v>
      </c>
      <c r="B64" s="27"/>
      <c r="C64" s="28"/>
      <c r="D64" s="30"/>
      <c r="E64" s="29"/>
      <c r="F64" s="30"/>
      <c r="G64" s="29"/>
      <c r="H64" s="30"/>
      <c r="I64" s="38">
        <f t="shared" si="1"/>
        <v>0</v>
      </c>
      <c r="J64" s="31">
        <f t="shared" ref="J64" si="2">IF(H64&gt;0,H64/F64,0)</f>
        <v>0</v>
      </c>
    </row>
    <row r="65" spans="1:10" ht="15.75">
      <c r="A65" s="69" t="s">
        <v>60</v>
      </c>
      <c r="B65" s="70"/>
      <c r="C65" s="70"/>
      <c r="D65" s="70"/>
      <c r="E65" s="70"/>
      <c r="F65" s="70"/>
      <c r="G65" s="70"/>
      <c r="H65" s="70"/>
      <c r="I65" s="70"/>
      <c r="J65" s="71"/>
    </row>
    <row r="66" spans="1:10" ht="15.75">
      <c r="A66" s="82" t="s">
        <v>61</v>
      </c>
      <c r="B66" s="83"/>
      <c r="C66" s="83"/>
      <c r="D66" s="83"/>
      <c r="E66" s="83"/>
      <c r="F66" s="83"/>
      <c r="G66" s="83"/>
      <c r="H66" s="83"/>
      <c r="I66" s="83"/>
      <c r="J66" s="84"/>
    </row>
    <row r="67" spans="1:10" ht="27" customHeight="1">
      <c r="A67" s="32" t="s">
        <v>62</v>
      </c>
      <c r="B67" s="85" t="s">
        <v>82</v>
      </c>
      <c r="C67" s="85"/>
      <c r="D67" s="85"/>
      <c r="E67" s="85"/>
      <c r="F67" s="85"/>
      <c r="G67" s="85"/>
      <c r="H67" s="85"/>
      <c r="I67" s="85"/>
      <c r="J67" s="86"/>
    </row>
    <row r="68" spans="1:10" ht="34.15" customHeight="1">
      <c r="A68" s="32" t="s">
        <v>63</v>
      </c>
      <c r="B68" s="87" t="s">
        <v>86</v>
      </c>
      <c r="C68" s="87"/>
      <c r="D68" s="87"/>
      <c r="E68" s="87"/>
      <c r="F68" s="87"/>
      <c r="G68" s="87"/>
      <c r="H68" s="87"/>
      <c r="I68" s="87"/>
      <c r="J68" s="88"/>
    </row>
    <row r="69" spans="1:10" ht="38.25" customHeight="1">
      <c r="A69" s="32" t="s">
        <v>65</v>
      </c>
      <c r="B69" s="67"/>
      <c r="C69" s="67"/>
      <c r="D69" s="67"/>
      <c r="E69" s="67"/>
      <c r="F69" s="67"/>
      <c r="G69" s="67"/>
      <c r="H69" s="67"/>
      <c r="I69" s="67"/>
      <c r="J69" s="68"/>
    </row>
    <row r="70" spans="1:10" ht="30">
      <c r="A70" s="32" t="s">
        <v>67</v>
      </c>
      <c r="B70" s="67"/>
      <c r="C70" s="67"/>
      <c r="D70" s="67"/>
      <c r="E70" s="67"/>
      <c r="F70" s="67"/>
      <c r="G70" s="67"/>
      <c r="H70" s="67"/>
      <c r="I70" s="67"/>
      <c r="J70" s="68"/>
    </row>
    <row r="71" spans="1:10">
      <c r="A71" s="32" t="s">
        <v>62</v>
      </c>
      <c r="B71" s="80" t="s">
        <v>83</v>
      </c>
      <c r="C71" s="80"/>
      <c r="D71" s="80"/>
      <c r="E71" s="80"/>
      <c r="F71" s="80"/>
      <c r="G71" s="80"/>
      <c r="H71" s="80"/>
      <c r="I71" s="80"/>
      <c r="J71" s="81"/>
    </row>
    <row r="72" spans="1:10" ht="30">
      <c r="A72" s="32" t="s">
        <v>63</v>
      </c>
      <c r="B72" s="87" t="s">
        <v>89</v>
      </c>
      <c r="C72" s="87"/>
      <c r="D72" s="87"/>
      <c r="E72" s="87"/>
      <c r="F72" s="87"/>
      <c r="G72" s="87"/>
      <c r="H72" s="87"/>
      <c r="I72" s="87"/>
      <c r="J72" s="88"/>
    </row>
    <row r="73" spans="1:10" ht="27" customHeight="1">
      <c r="A73" s="32" t="s">
        <v>65</v>
      </c>
      <c r="B73" s="67"/>
      <c r="C73" s="67"/>
      <c r="D73" s="67"/>
      <c r="E73" s="67"/>
      <c r="F73" s="67"/>
      <c r="G73" s="67"/>
      <c r="H73" s="67"/>
      <c r="I73" s="67"/>
      <c r="J73" s="68"/>
    </row>
    <row r="74" spans="1:10" ht="30">
      <c r="A74" s="32" t="s">
        <v>67</v>
      </c>
      <c r="B74" s="67"/>
      <c r="C74" s="67"/>
      <c r="D74" s="67"/>
      <c r="E74" s="67"/>
      <c r="F74" s="67"/>
      <c r="G74" s="67"/>
      <c r="H74" s="67"/>
      <c r="I74" s="67"/>
      <c r="J74" s="68"/>
    </row>
    <row r="75" spans="1:10" ht="30" customHeight="1">
      <c r="A75" s="32" t="s">
        <v>62</v>
      </c>
      <c r="B75" s="80" t="s">
        <v>84</v>
      </c>
      <c r="C75" s="80"/>
      <c r="D75" s="80"/>
      <c r="E75" s="80"/>
      <c r="F75" s="80"/>
      <c r="G75" s="80"/>
      <c r="H75" s="80"/>
      <c r="I75" s="80"/>
      <c r="J75" s="81"/>
    </row>
    <row r="76" spans="1:10" ht="30" customHeight="1">
      <c r="A76" s="32" t="s">
        <v>63</v>
      </c>
      <c r="B76" s="87" t="s">
        <v>92</v>
      </c>
      <c r="C76" s="87"/>
      <c r="D76" s="87"/>
      <c r="E76" s="87"/>
      <c r="F76" s="87"/>
      <c r="G76" s="87"/>
      <c r="H76" s="87"/>
      <c r="I76" s="87"/>
      <c r="J76" s="88"/>
    </row>
    <row r="77" spans="1:10" ht="52.5" customHeight="1">
      <c r="A77" s="32" t="s">
        <v>65</v>
      </c>
      <c r="B77" s="67"/>
      <c r="C77" s="67"/>
      <c r="D77" s="67"/>
      <c r="E77" s="67"/>
      <c r="F77" s="67"/>
      <c r="G77" s="67"/>
      <c r="H77" s="67"/>
      <c r="I77" s="67"/>
      <c r="J77" s="68"/>
    </row>
    <row r="78" spans="1:10" ht="30">
      <c r="A78" s="32" t="s">
        <v>67</v>
      </c>
      <c r="B78" s="67"/>
      <c r="C78" s="67"/>
      <c r="D78" s="67"/>
      <c r="E78" s="67"/>
      <c r="F78" s="67"/>
      <c r="G78" s="67"/>
      <c r="H78" s="67"/>
      <c r="I78" s="67"/>
      <c r="J78" s="68"/>
    </row>
    <row r="79" spans="1:10" ht="30.75" customHeight="1">
      <c r="A79" s="32" t="s">
        <v>62</v>
      </c>
      <c r="B79" s="80" t="s">
        <v>85</v>
      </c>
      <c r="C79" s="80"/>
      <c r="D79" s="80"/>
      <c r="E79" s="80"/>
      <c r="F79" s="80"/>
      <c r="G79" s="80"/>
      <c r="H79" s="80"/>
      <c r="I79" s="80"/>
      <c r="J79" s="81"/>
    </row>
    <row r="80" spans="1:10" ht="30">
      <c r="A80" s="32" t="s">
        <v>63</v>
      </c>
      <c r="B80" s="87" t="s">
        <v>154</v>
      </c>
      <c r="C80" s="87"/>
      <c r="D80" s="87"/>
      <c r="E80" s="87"/>
      <c r="F80" s="87"/>
      <c r="G80" s="87"/>
      <c r="H80" s="87"/>
      <c r="I80" s="87"/>
      <c r="J80" s="88"/>
    </row>
    <row r="81" spans="1:10" ht="29.25" customHeight="1">
      <c r="A81" s="32" t="s">
        <v>65</v>
      </c>
      <c r="B81" s="67"/>
      <c r="C81" s="67"/>
      <c r="D81" s="67"/>
      <c r="E81" s="67"/>
      <c r="F81" s="67"/>
      <c r="G81" s="67"/>
      <c r="H81" s="67"/>
      <c r="I81" s="67"/>
      <c r="J81" s="68"/>
    </row>
    <row r="82" spans="1:10" ht="66.75" customHeight="1">
      <c r="A82" s="32" t="s">
        <v>67</v>
      </c>
      <c r="B82" s="67"/>
      <c r="C82" s="67"/>
      <c r="D82" s="67"/>
      <c r="E82" s="67"/>
      <c r="F82" s="67"/>
      <c r="G82" s="67"/>
      <c r="H82" s="67"/>
      <c r="I82" s="67"/>
      <c r="J82" s="68"/>
    </row>
    <row r="83" spans="1:10" ht="15.75">
      <c r="A83" s="69" t="s">
        <v>75</v>
      </c>
      <c r="B83" s="70"/>
      <c r="C83" s="70"/>
      <c r="D83" s="70"/>
      <c r="E83" s="70"/>
      <c r="F83" s="70"/>
      <c r="G83" s="70"/>
      <c r="H83" s="70"/>
      <c r="I83" s="70"/>
      <c r="J83" s="71"/>
    </row>
    <row r="84" spans="1:10" ht="15.75" customHeight="1">
      <c r="A84" s="72" t="s">
        <v>76</v>
      </c>
      <c r="B84" s="73"/>
      <c r="C84" s="73"/>
      <c r="D84" s="73"/>
      <c r="E84" s="73"/>
      <c r="F84" s="73"/>
      <c r="G84" s="73"/>
      <c r="H84" s="73"/>
      <c r="I84" s="73"/>
      <c r="J84" s="74"/>
    </row>
    <row r="85" spans="1:10" ht="8.25" customHeight="1">
      <c r="A85" s="136"/>
      <c r="B85" s="137"/>
      <c r="C85" s="137"/>
      <c r="D85" s="137"/>
      <c r="E85" s="137"/>
      <c r="F85" s="137"/>
      <c r="G85" s="137"/>
      <c r="H85" s="137"/>
      <c r="I85" s="137"/>
      <c r="J85" s="138"/>
    </row>
    <row r="86" spans="1:10" ht="6" customHeight="1"/>
    <row r="87" spans="1:10" ht="15.75">
      <c r="A87" s="69" t="s">
        <v>27</v>
      </c>
      <c r="B87" s="70"/>
      <c r="C87" s="70"/>
      <c r="D87" s="70"/>
      <c r="E87" s="70"/>
      <c r="F87" s="70"/>
      <c r="G87" s="70"/>
      <c r="H87" s="70"/>
      <c r="I87" s="70"/>
      <c r="J87" s="71"/>
    </row>
    <row r="88" spans="1:10">
      <c r="A88" s="8" t="s">
        <v>28</v>
      </c>
      <c r="B88" s="85" t="s">
        <v>95</v>
      </c>
      <c r="C88" s="85"/>
      <c r="D88" s="85"/>
      <c r="E88" s="85"/>
      <c r="F88" s="85"/>
      <c r="G88" s="85"/>
      <c r="H88" s="85"/>
      <c r="I88" s="85"/>
      <c r="J88" s="86"/>
    </row>
    <row r="89" spans="1:10" ht="54.75" customHeight="1">
      <c r="A89" s="13" t="s">
        <v>30</v>
      </c>
      <c r="B89" s="87" t="s">
        <v>96</v>
      </c>
      <c r="C89" s="87"/>
      <c r="D89" s="87"/>
      <c r="E89" s="87"/>
      <c r="F89" s="87"/>
      <c r="G89" s="87"/>
      <c r="H89" s="87"/>
      <c r="I89" s="87"/>
      <c r="J89" s="88"/>
    </row>
    <row r="90" spans="1:10" ht="57.75" customHeight="1">
      <c r="A90" s="13" t="s">
        <v>32</v>
      </c>
      <c r="B90" s="87" t="s">
        <v>97</v>
      </c>
      <c r="C90" s="87"/>
      <c r="D90" s="87"/>
      <c r="E90" s="87"/>
      <c r="F90" s="87"/>
      <c r="G90" s="87"/>
      <c r="H90" s="87"/>
      <c r="I90" s="87"/>
      <c r="J90" s="88"/>
    </row>
    <row r="91" spans="1:10" ht="51" customHeight="1">
      <c r="A91" s="13" t="s">
        <v>34</v>
      </c>
      <c r="B91" s="87" t="s">
        <v>98</v>
      </c>
      <c r="C91" s="87"/>
      <c r="D91" s="87"/>
      <c r="E91" s="87"/>
      <c r="F91" s="87"/>
      <c r="G91" s="87"/>
      <c r="H91" s="87"/>
      <c r="I91" s="87"/>
      <c r="J91" s="88"/>
    </row>
    <row r="92" spans="1:10" ht="15.75">
      <c r="A92" s="69" t="s">
        <v>36</v>
      </c>
      <c r="B92" s="70"/>
      <c r="C92" s="70"/>
      <c r="D92" s="70"/>
      <c r="E92" s="70"/>
      <c r="F92" s="70"/>
      <c r="G92" s="70"/>
      <c r="H92" s="70"/>
      <c r="I92" s="70"/>
      <c r="J92" s="71"/>
    </row>
    <row r="93" spans="1:10" ht="15.75">
      <c r="A93" s="82" t="s">
        <v>37</v>
      </c>
      <c r="B93" s="83"/>
      <c r="C93" s="83"/>
      <c r="D93" s="83"/>
      <c r="E93" s="83"/>
      <c r="F93" s="83"/>
      <c r="G93" s="83"/>
      <c r="H93" s="83"/>
      <c r="I93" s="83"/>
      <c r="J93" s="84"/>
    </row>
    <row r="94" spans="1:10">
      <c r="A94" s="92" t="s">
        <v>38</v>
      </c>
      <c r="B94" s="93"/>
      <c r="C94" s="94" t="s">
        <v>39</v>
      </c>
      <c r="D94" s="95"/>
      <c r="E94" s="95"/>
      <c r="F94" s="95" t="s">
        <v>40</v>
      </c>
      <c r="G94" s="95"/>
      <c r="H94" s="93"/>
      <c r="I94" s="94" t="s">
        <v>41</v>
      </c>
      <c r="J94" s="96"/>
    </row>
    <row r="95" spans="1:10">
      <c r="A95" s="108"/>
      <c r="B95" s="101"/>
      <c r="C95" s="99"/>
      <c r="D95" s="100"/>
      <c r="E95" s="101"/>
      <c r="F95" s="99"/>
      <c r="G95" s="100"/>
      <c r="H95" s="101"/>
      <c r="I95" s="102">
        <f>IF(F95&gt;0,F95/C95,0)</f>
        <v>0</v>
      </c>
      <c r="J95" s="103"/>
    </row>
    <row r="96" spans="1:10" ht="15.75">
      <c r="A96" s="82" t="s">
        <v>42</v>
      </c>
      <c r="B96" s="83"/>
      <c r="C96" s="83"/>
      <c r="D96" s="83"/>
      <c r="E96" s="83"/>
      <c r="F96" s="83"/>
      <c r="G96" s="83"/>
      <c r="H96" s="83"/>
      <c r="I96" s="83"/>
      <c r="J96" s="84"/>
    </row>
    <row r="97" spans="1:10">
      <c r="A97" s="14"/>
      <c r="B97"/>
      <c r="C97" s="89" t="s">
        <v>145</v>
      </c>
      <c r="D97" s="90"/>
      <c r="E97" s="89" t="s">
        <v>174</v>
      </c>
      <c r="F97" s="90"/>
      <c r="G97" s="89" t="s">
        <v>175</v>
      </c>
      <c r="H97" s="89"/>
      <c r="I97" s="89" t="s">
        <v>46</v>
      </c>
      <c r="J97" s="91"/>
    </row>
    <row r="98" spans="1:10" ht="38.25">
      <c r="A98" s="15" t="s">
        <v>47</v>
      </c>
      <c r="B98" s="16" t="s">
        <v>48</v>
      </c>
      <c r="C98" s="16" t="s">
        <v>49</v>
      </c>
      <c r="D98" s="16" t="s">
        <v>50</v>
      </c>
      <c r="E98" s="16" t="s">
        <v>51</v>
      </c>
      <c r="F98" s="16" t="s">
        <v>52</v>
      </c>
      <c r="G98" s="16" t="s">
        <v>53</v>
      </c>
      <c r="H98" s="16" t="s">
        <v>54</v>
      </c>
      <c r="I98" s="16" t="s">
        <v>55</v>
      </c>
      <c r="J98" s="17" t="s">
        <v>56</v>
      </c>
    </row>
    <row r="99" spans="1:10" ht="48">
      <c r="A99" s="39" t="s">
        <v>99</v>
      </c>
      <c r="B99" s="19"/>
      <c r="C99" s="20"/>
      <c r="D99" s="22"/>
      <c r="E99" s="20"/>
      <c r="F99" s="22"/>
      <c r="G99" s="23"/>
      <c r="H99" s="22"/>
      <c r="I99" s="37">
        <f t="shared" ref="I99:J101" si="3">IF(G99&gt;0,G99/C99,0)</f>
        <v>0</v>
      </c>
      <c r="J99" s="25">
        <f t="shared" si="3"/>
        <v>0</v>
      </c>
    </row>
    <row r="100" spans="1:10" ht="48">
      <c r="A100" s="39" t="s">
        <v>100</v>
      </c>
      <c r="B100" s="27"/>
      <c r="C100" s="28"/>
      <c r="D100" s="30"/>
      <c r="E100" s="28"/>
      <c r="F100" s="30"/>
      <c r="G100" s="29"/>
      <c r="H100" s="30"/>
      <c r="I100" s="38">
        <f t="shared" si="3"/>
        <v>0</v>
      </c>
      <c r="J100" s="25">
        <f>IF(H100&gt;0,H100/D100,0)</f>
        <v>0</v>
      </c>
    </row>
    <row r="101" spans="1:10" ht="96">
      <c r="A101" s="39" t="s">
        <v>101</v>
      </c>
      <c r="B101" s="27"/>
      <c r="C101" s="28"/>
      <c r="D101" s="30"/>
      <c r="E101" s="28"/>
      <c r="F101" s="30"/>
      <c r="G101" s="29"/>
      <c r="H101" s="30"/>
      <c r="I101" s="38">
        <f t="shared" si="3"/>
        <v>0</v>
      </c>
      <c r="J101" s="25">
        <f>IF(H101&gt;0,H101/D101,0)</f>
        <v>0</v>
      </c>
    </row>
    <row r="102" spans="1:10" ht="15.75">
      <c r="A102" s="69" t="s">
        <v>60</v>
      </c>
      <c r="B102" s="70"/>
      <c r="C102" s="70"/>
      <c r="D102" s="70"/>
      <c r="E102" s="70"/>
      <c r="F102" s="70"/>
      <c r="G102" s="70"/>
      <c r="H102" s="70"/>
      <c r="I102" s="70"/>
      <c r="J102" s="71"/>
    </row>
    <row r="103" spans="1:10" ht="15.75">
      <c r="A103" s="82" t="s">
        <v>61</v>
      </c>
      <c r="B103" s="83"/>
      <c r="C103" s="83"/>
      <c r="D103" s="83"/>
      <c r="E103" s="83"/>
      <c r="F103" s="83"/>
      <c r="G103" s="83"/>
      <c r="H103" s="83"/>
      <c r="I103" s="83"/>
      <c r="J103" s="84"/>
    </row>
    <row r="104" spans="1:10">
      <c r="A104" s="32" t="s">
        <v>62</v>
      </c>
      <c r="B104" s="85" t="s">
        <v>99</v>
      </c>
      <c r="C104" s="85"/>
      <c r="D104" s="85"/>
      <c r="E104" s="85"/>
      <c r="F104" s="85"/>
      <c r="G104" s="85"/>
      <c r="H104" s="85"/>
      <c r="I104" s="85"/>
      <c r="J104" s="86"/>
    </row>
    <row r="105" spans="1:10" ht="30">
      <c r="A105" s="32" t="s">
        <v>63</v>
      </c>
      <c r="B105" s="87" t="s">
        <v>102</v>
      </c>
      <c r="C105" s="87"/>
      <c r="D105" s="87"/>
      <c r="E105" s="87"/>
      <c r="F105" s="87"/>
      <c r="G105" s="87"/>
      <c r="H105" s="87"/>
      <c r="I105" s="87"/>
      <c r="J105" s="88"/>
    </row>
    <row r="106" spans="1:10" ht="38.25" customHeight="1">
      <c r="A106" s="32" t="s">
        <v>65</v>
      </c>
      <c r="B106" s="67"/>
      <c r="C106" s="112"/>
      <c r="D106" s="112"/>
      <c r="E106" s="112"/>
      <c r="F106" s="112"/>
      <c r="G106" s="112"/>
      <c r="H106" s="112"/>
      <c r="I106" s="112"/>
      <c r="J106" s="113"/>
    </row>
    <row r="107" spans="1:10" ht="30">
      <c r="A107" s="32" t="s">
        <v>67</v>
      </c>
      <c r="B107" s="67"/>
      <c r="C107" s="67"/>
      <c r="D107" s="67"/>
      <c r="E107" s="67"/>
      <c r="F107" s="67"/>
      <c r="G107" s="67"/>
      <c r="H107" s="67"/>
      <c r="I107" s="67"/>
      <c r="J107" s="68"/>
    </row>
    <row r="108" spans="1:10">
      <c r="A108" s="32" t="s">
        <v>62</v>
      </c>
      <c r="B108" s="85" t="s">
        <v>100</v>
      </c>
      <c r="C108" s="85"/>
      <c r="D108" s="85"/>
      <c r="E108" s="85"/>
      <c r="F108" s="85"/>
      <c r="G108" s="85"/>
      <c r="H108" s="85"/>
      <c r="I108" s="85"/>
      <c r="J108" s="86"/>
    </row>
    <row r="109" spans="1:10" ht="30">
      <c r="A109" s="32" t="s">
        <v>63</v>
      </c>
      <c r="B109" s="67" t="s">
        <v>105</v>
      </c>
      <c r="C109" s="67"/>
      <c r="D109" s="67"/>
      <c r="E109" s="67"/>
      <c r="F109" s="67"/>
      <c r="G109" s="67"/>
      <c r="H109" s="67"/>
      <c r="I109" s="67"/>
      <c r="J109" s="68"/>
    </row>
    <row r="110" spans="1:10" ht="26.25" customHeight="1">
      <c r="A110" s="32" t="s">
        <v>65</v>
      </c>
      <c r="B110" s="67"/>
      <c r="C110" s="67"/>
      <c r="D110" s="67"/>
      <c r="E110" s="67"/>
      <c r="F110" s="67"/>
      <c r="G110" s="67"/>
      <c r="H110" s="67"/>
      <c r="I110" s="67"/>
      <c r="J110" s="68"/>
    </row>
    <row r="111" spans="1:10" ht="30">
      <c r="A111" s="32" t="s">
        <v>67</v>
      </c>
      <c r="B111" s="67"/>
      <c r="C111" s="67"/>
      <c r="D111" s="67"/>
      <c r="E111" s="67"/>
      <c r="F111" s="67"/>
      <c r="G111" s="67"/>
      <c r="H111" s="67"/>
      <c r="I111" s="67"/>
      <c r="J111" s="68"/>
    </row>
    <row r="112" spans="1:10" ht="28.5" customHeight="1">
      <c r="A112" s="32" t="s">
        <v>62</v>
      </c>
      <c r="B112" s="85" t="s">
        <v>101</v>
      </c>
      <c r="C112" s="85"/>
      <c r="D112" s="85"/>
      <c r="E112" s="85"/>
      <c r="F112" s="85"/>
      <c r="G112" s="85"/>
      <c r="H112" s="85"/>
      <c r="I112" s="85"/>
      <c r="J112" s="86"/>
    </row>
    <row r="113" spans="1:10" ht="30">
      <c r="A113" s="32" t="s">
        <v>63</v>
      </c>
      <c r="B113" s="87" t="s">
        <v>108</v>
      </c>
      <c r="C113" s="87"/>
      <c r="D113" s="87"/>
      <c r="E113" s="87"/>
      <c r="F113" s="87"/>
      <c r="G113" s="87"/>
      <c r="H113" s="87"/>
      <c r="I113" s="87"/>
      <c r="J113" s="88"/>
    </row>
    <row r="114" spans="1:10">
      <c r="A114" s="32" t="s">
        <v>65</v>
      </c>
      <c r="B114" s="67"/>
      <c r="C114" s="67"/>
      <c r="D114" s="67"/>
      <c r="E114" s="67"/>
      <c r="F114" s="67"/>
      <c r="G114" s="67"/>
      <c r="H114" s="67"/>
      <c r="I114" s="67"/>
      <c r="J114" s="68"/>
    </row>
    <row r="115" spans="1:10" ht="30">
      <c r="A115" s="32" t="s">
        <v>67</v>
      </c>
      <c r="B115" s="67"/>
      <c r="C115" s="67"/>
      <c r="D115" s="67"/>
      <c r="E115" s="67"/>
      <c r="F115" s="67"/>
      <c r="G115" s="67"/>
      <c r="H115" s="67"/>
      <c r="I115" s="67"/>
      <c r="J115" s="68"/>
    </row>
    <row r="116" spans="1:10" ht="15.75">
      <c r="A116" s="69" t="s">
        <v>75</v>
      </c>
      <c r="B116" s="70"/>
      <c r="C116" s="70"/>
      <c r="D116" s="70"/>
      <c r="E116" s="70"/>
      <c r="F116" s="70"/>
      <c r="G116" s="70"/>
      <c r="H116" s="70"/>
      <c r="I116" s="70"/>
      <c r="J116" s="71"/>
    </row>
    <row r="117" spans="1:10" ht="15.75">
      <c r="A117" s="72" t="s">
        <v>76</v>
      </c>
      <c r="B117" s="73"/>
      <c r="C117" s="73"/>
      <c r="D117" s="73"/>
      <c r="E117" s="73"/>
      <c r="F117" s="73"/>
      <c r="G117" s="73"/>
      <c r="H117" s="73"/>
      <c r="I117" s="73"/>
      <c r="J117" s="74"/>
    </row>
    <row r="118" spans="1:10">
      <c r="A118" s="75" t="s">
        <v>111</v>
      </c>
      <c r="B118" s="76"/>
      <c r="C118" s="76"/>
      <c r="D118" s="76"/>
      <c r="E118" s="76"/>
      <c r="F118" s="76"/>
      <c r="G118" s="76"/>
      <c r="H118" s="76"/>
      <c r="I118" s="76"/>
      <c r="J118" s="77"/>
    </row>
    <row r="119" spans="1:10" ht="15.75">
      <c r="A119" s="69" t="s">
        <v>27</v>
      </c>
      <c r="B119" s="70"/>
      <c r="C119" s="70"/>
      <c r="D119" s="70"/>
      <c r="E119" s="70"/>
      <c r="F119" s="70"/>
      <c r="G119" s="70"/>
      <c r="H119" s="70"/>
      <c r="I119" s="70"/>
      <c r="J119" s="71"/>
    </row>
    <row r="120" spans="1:10">
      <c r="A120" s="8" t="s">
        <v>28</v>
      </c>
      <c r="B120" s="80" t="s">
        <v>112</v>
      </c>
      <c r="C120" s="80"/>
      <c r="D120" s="80"/>
      <c r="E120" s="80"/>
      <c r="F120" s="80"/>
      <c r="G120" s="80"/>
      <c r="H120" s="80"/>
      <c r="I120" s="80"/>
      <c r="J120" s="81"/>
    </row>
    <row r="121" spans="1:10" ht="49.15" customHeight="1">
      <c r="A121" s="13" t="s">
        <v>30</v>
      </c>
      <c r="B121" s="87" t="s">
        <v>113</v>
      </c>
      <c r="C121" s="87"/>
      <c r="D121" s="87"/>
      <c r="E121" s="87"/>
      <c r="F121" s="87"/>
      <c r="G121" s="87"/>
      <c r="H121" s="87"/>
      <c r="I121" s="87"/>
      <c r="J121" s="88"/>
    </row>
    <row r="122" spans="1:10">
      <c r="A122" s="13" t="s">
        <v>32</v>
      </c>
      <c r="B122" s="67" t="s">
        <v>33</v>
      </c>
      <c r="C122" s="67"/>
      <c r="D122" s="67"/>
      <c r="E122" s="67"/>
      <c r="F122" s="67"/>
      <c r="G122" s="67"/>
      <c r="H122" s="67"/>
      <c r="I122" s="67"/>
      <c r="J122" s="68"/>
    </row>
    <row r="123" spans="1:10" ht="72.599999999999994" customHeight="1">
      <c r="A123" s="13" t="s">
        <v>34</v>
      </c>
      <c r="B123" s="67" t="s">
        <v>114</v>
      </c>
      <c r="C123" s="67"/>
      <c r="D123" s="67"/>
      <c r="E123" s="67"/>
      <c r="F123" s="67"/>
      <c r="G123" s="67"/>
      <c r="H123" s="67"/>
      <c r="I123" s="67"/>
      <c r="J123" s="68"/>
    </row>
    <row r="124" spans="1:10" ht="15.75">
      <c r="A124" s="69" t="s">
        <v>36</v>
      </c>
      <c r="B124" s="70"/>
      <c r="C124" s="70"/>
      <c r="D124" s="70"/>
      <c r="E124" s="70"/>
      <c r="F124" s="70"/>
      <c r="G124" s="70"/>
      <c r="H124" s="70"/>
      <c r="I124" s="70"/>
      <c r="J124" s="71"/>
    </row>
    <row r="125" spans="1:10" ht="15.75">
      <c r="A125" s="82" t="s">
        <v>37</v>
      </c>
      <c r="B125" s="83"/>
      <c r="C125" s="83"/>
      <c r="D125" s="83"/>
      <c r="E125" s="83"/>
      <c r="F125" s="83"/>
      <c r="G125" s="83"/>
      <c r="H125" s="83"/>
      <c r="I125" s="83"/>
      <c r="J125" s="84"/>
    </row>
    <row r="126" spans="1:10" ht="15" customHeight="1">
      <c r="A126" s="92" t="s">
        <v>38</v>
      </c>
      <c r="B126" s="93"/>
      <c r="C126" s="94" t="s">
        <v>39</v>
      </c>
      <c r="D126" s="95"/>
      <c r="E126" s="95"/>
      <c r="F126" s="95" t="s">
        <v>40</v>
      </c>
      <c r="G126" s="95"/>
      <c r="H126" s="93"/>
      <c r="I126" s="94" t="s">
        <v>41</v>
      </c>
      <c r="J126" s="96"/>
    </row>
    <row r="127" spans="1:10" ht="15" customHeight="1">
      <c r="A127" s="97"/>
      <c r="B127" s="98"/>
      <c r="C127" s="99"/>
      <c r="D127" s="100"/>
      <c r="E127" s="101"/>
      <c r="F127" s="146"/>
      <c r="G127" s="100"/>
      <c r="H127" s="101"/>
      <c r="I127" s="144">
        <f>IF(F127&gt;0,F127/C127,0)</f>
        <v>0</v>
      </c>
      <c r="J127" s="145"/>
    </row>
    <row r="128" spans="1:10" ht="15.75">
      <c r="A128" s="55" t="s">
        <v>42</v>
      </c>
      <c r="B128" s="56"/>
      <c r="C128" s="56"/>
      <c r="D128" s="56"/>
      <c r="E128" s="56"/>
      <c r="F128" s="56"/>
      <c r="G128" s="56"/>
      <c r="H128" s="56"/>
      <c r="I128" s="56"/>
      <c r="J128" s="57"/>
    </row>
    <row r="129" spans="1:10">
      <c r="A129" s="14"/>
      <c r="B129"/>
      <c r="C129" s="89" t="s">
        <v>145</v>
      </c>
      <c r="D129" s="90"/>
      <c r="E129" s="89" t="s">
        <v>174</v>
      </c>
      <c r="F129" s="90"/>
      <c r="G129" s="89" t="s">
        <v>175</v>
      </c>
      <c r="H129" s="89"/>
      <c r="I129" s="89" t="s">
        <v>46</v>
      </c>
      <c r="J129" s="91"/>
    </row>
    <row r="130" spans="1:10" ht="38.25">
      <c r="A130" s="15" t="s">
        <v>47</v>
      </c>
      <c r="B130" s="16" t="s">
        <v>48</v>
      </c>
      <c r="C130" s="16" t="s">
        <v>49</v>
      </c>
      <c r="D130" s="16" t="s">
        <v>50</v>
      </c>
      <c r="E130" s="16" t="s">
        <v>51</v>
      </c>
      <c r="F130" s="16" t="s">
        <v>52</v>
      </c>
      <c r="G130" s="16" t="s">
        <v>53</v>
      </c>
      <c r="H130" s="16" t="s">
        <v>54</v>
      </c>
      <c r="I130" s="16" t="s">
        <v>55</v>
      </c>
      <c r="J130" s="17" t="s">
        <v>56</v>
      </c>
    </row>
    <row r="131" spans="1:10" ht="62.25" customHeight="1">
      <c r="A131" s="18" t="s">
        <v>115</v>
      </c>
      <c r="B131" s="19"/>
      <c r="C131" s="20"/>
      <c r="D131" s="21"/>
      <c r="E131" s="20"/>
      <c r="F131" s="22"/>
      <c r="G131" s="23"/>
      <c r="H131" s="45"/>
      <c r="I131" s="24">
        <f>IF(G131&gt;0,G131/C131,0)</f>
        <v>0</v>
      </c>
      <c r="J131" s="25">
        <f>IF(H131&gt;0,H131/D131,0)</f>
        <v>0</v>
      </c>
    </row>
    <row r="132" spans="1:10" ht="108">
      <c r="A132" s="26" t="s">
        <v>116</v>
      </c>
      <c r="B132" s="27"/>
      <c r="C132" s="20"/>
      <c r="D132" s="22"/>
      <c r="E132" s="28"/>
      <c r="F132" s="22"/>
      <c r="G132" s="29"/>
      <c r="H132" s="22"/>
      <c r="I132" s="24">
        <f t="shared" ref="I132:J133" si="4">IF(G132&gt;0,G132/C132,0)</f>
        <v>0</v>
      </c>
      <c r="J132" s="25">
        <f t="shared" si="4"/>
        <v>0</v>
      </c>
    </row>
    <row r="133" spans="1:10" ht="120">
      <c r="A133" s="26" t="s">
        <v>117</v>
      </c>
      <c r="B133" s="27"/>
      <c r="C133" s="28"/>
      <c r="D133" s="30"/>
      <c r="E133" s="28"/>
      <c r="F133" s="30"/>
      <c r="G133" s="29"/>
      <c r="H133" s="30"/>
      <c r="I133" s="24">
        <f t="shared" si="4"/>
        <v>0</v>
      </c>
      <c r="J133" s="31">
        <f t="shared" si="4"/>
        <v>0</v>
      </c>
    </row>
    <row r="134" spans="1:10" ht="15.75">
      <c r="A134" s="69" t="s">
        <v>60</v>
      </c>
      <c r="B134" s="70"/>
      <c r="C134" s="70"/>
      <c r="D134" s="70"/>
      <c r="E134" s="70"/>
      <c r="F134" s="70"/>
      <c r="G134" s="70"/>
      <c r="H134" s="70"/>
      <c r="I134" s="70"/>
      <c r="J134" s="71"/>
    </row>
    <row r="135" spans="1:10" ht="15.75">
      <c r="A135" s="82" t="s">
        <v>61</v>
      </c>
      <c r="B135" s="83"/>
      <c r="C135" s="83"/>
      <c r="D135" s="83"/>
      <c r="E135" s="83"/>
      <c r="F135" s="83"/>
      <c r="G135" s="83"/>
      <c r="H135" s="83"/>
      <c r="I135" s="83"/>
      <c r="J135" s="84"/>
    </row>
    <row r="136" spans="1:10">
      <c r="A136" s="32" t="s">
        <v>62</v>
      </c>
      <c r="B136" s="85" t="s">
        <v>115</v>
      </c>
      <c r="C136" s="85"/>
      <c r="D136" s="85"/>
      <c r="E136" s="85"/>
      <c r="F136" s="85"/>
      <c r="G136" s="85"/>
      <c r="H136" s="85"/>
      <c r="I136" s="85"/>
      <c r="J136" s="86"/>
    </row>
    <row r="137" spans="1:10" ht="30">
      <c r="A137" s="32" t="s">
        <v>63</v>
      </c>
      <c r="B137" s="87" t="s">
        <v>118</v>
      </c>
      <c r="C137" s="87"/>
      <c r="D137" s="87"/>
      <c r="E137" s="87"/>
      <c r="F137" s="87"/>
      <c r="G137" s="87"/>
      <c r="H137" s="87"/>
      <c r="I137" s="87"/>
      <c r="J137" s="88"/>
    </row>
    <row r="138" spans="1:10" ht="31.5" customHeight="1">
      <c r="A138" s="32" t="s">
        <v>65</v>
      </c>
      <c r="B138" s="67"/>
      <c r="C138" s="67"/>
      <c r="D138" s="67"/>
      <c r="E138" s="67"/>
      <c r="F138" s="67"/>
      <c r="G138" s="67"/>
      <c r="H138" s="67"/>
      <c r="I138" s="67"/>
      <c r="J138" s="68"/>
    </row>
    <row r="139" spans="1:10" ht="54.75" customHeight="1">
      <c r="A139" s="32" t="s">
        <v>67</v>
      </c>
      <c r="B139" s="67"/>
      <c r="C139" s="67"/>
      <c r="D139" s="67"/>
      <c r="E139" s="67"/>
      <c r="F139" s="67"/>
      <c r="G139" s="67"/>
      <c r="H139" s="67"/>
      <c r="I139" s="67"/>
      <c r="J139" s="68"/>
    </row>
    <row r="140" spans="1:10" ht="36" customHeight="1">
      <c r="A140" s="32" t="s">
        <v>62</v>
      </c>
      <c r="B140" s="80" t="s">
        <v>116</v>
      </c>
      <c r="C140" s="80"/>
      <c r="D140" s="80"/>
      <c r="E140" s="80"/>
      <c r="F140" s="80"/>
      <c r="G140" s="80"/>
      <c r="H140" s="80"/>
      <c r="I140" s="80"/>
      <c r="J140" s="81"/>
    </row>
    <row r="141" spans="1:10" ht="36.75" customHeight="1">
      <c r="A141" s="32" t="s">
        <v>63</v>
      </c>
      <c r="B141" s="67" t="s">
        <v>121</v>
      </c>
      <c r="C141" s="67"/>
      <c r="D141" s="67"/>
      <c r="E141" s="67"/>
      <c r="F141" s="67"/>
      <c r="G141" s="67"/>
      <c r="H141" s="67"/>
      <c r="I141" s="67"/>
      <c r="J141" s="68"/>
    </row>
    <row r="142" spans="1:10" ht="40.5" customHeight="1">
      <c r="A142" s="32" t="s">
        <v>65</v>
      </c>
      <c r="B142" s="67"/>
      <c r="C142" s="67"/>
      <c r="D142" s="67"/>
      <c r="E142" s="67"/>
      <c r="F142" s="67"/>
      <c r="G142" s="67"/>
      <c r="H142" s="67"/>
      <c r="I142" s="67"/>
      <c r="J142" s="68"/>
    </row>
    <row r="143" spans="1:10" ht="30" customHeight="1">
      <c r="A143" s="32" t="s">
        <v>67</v>
      </c>
      <c r="B143" s="67"/>
      <c r="C143" s="67"/>
      <c r="D143" s="67"/>
      <c r="E143" s="67"/>
      <c r="F143" s="67"/>
      <c r="G143" s="67"/>
      <c r="H143" s="67"/>
      <c r="I143" s="67"/>
      <c r="J143" s="68"/>
    </row>
    <row r="144" spans="1:10" ht="33.75" customHeight="1">
      <c r="A144" s="32" t="s">
        <v>62</v>
      </c>
      <c r="B144" s="80" t="s">
        <v>117</v>
      </c>
      <c r="C144" s="80"/>
      <c r="D144" s="80"/>
      <c r="E144" s="80"/>
      <c r="F144" s="80"/>
      <c r="G144" s="80"/>
      <c r="H144" s="80"/>
      <c r="I144" s="80"/>
      <c r="J144" s="81"/>
    </row>
    <row r="145" spans="1:10" ht="36.75" customHeight="1">
      <c r="A145" s="32" t="s">
        <v>63</v>
      </c>
      <c r="B145" s="67" t="s">
        <v>124</v>
      </c>
      <c r="C145" s="67"/>
      <c r="D145" s="67"/>
      <c r="E145" s="67"/>
      <c r="F145" s="67"/>
      <c r="G145" s="67"/>
      <c r="H145" s="67"/>
      <c r="I145" s="67"/>
      <c r="J145" s="68"/>
    </row>
    <row r="146" spans="1:10" ht="51.75" customHeight="1">
      <c r="A146" s="32" t="s">
        <v>65</v>
      </c>
      <c r="B146" s="67"/>
      <c r="C146" s="67"/>
      <c r="D146" s="67"/>
      <c r="E146" s="67"/>
      <c r="F146" s="67"/>
      <c r="G146" s="67"/>
      <c r="H146" s="67"/>
      <c r="I146" s="67"/>
      <c r="J146" s="68"/>
    </row>
    <row r="147" spans="1:10" ht="52.5" customHeight="1">
      <c r="A147" s="32" t="s">
        <v>67</v>
      </c>
      <c r="B147" s="67"/>
      <c r="C147" s="67"/>
      <c r="D147" s="67"/>
      <c r="E147" s="67"/>
      <c r="F147" s="67"/>
      <c r="G147" s="67"/>
      <c r="H147" s="67"/>
      <c r="I147" s="67"/>
      <c r="J147" s="68"/>
    </row>
    <row r="148" spans="1:10" ht="15.75">
      <c r="A148" s="69" t="s">
        <v>75</v>
      </c>
      <c r="B148" s="70"/>
      <c r="C148" s="70"/>
      <c r="D148" s="70"/>
      <c r="E148" s="70"/>
      <c r="F148" s="70"/>
      <c r="G148" s="70"/>
      <c r="H148" s="70"/>
      <c r="I148" s="70"/>
      <c r="J148" s="71"/>
    </row>
    <row r="149" spans="1:10" ht="15.75">
      <c r="A149" s="72" t="s">
        <v>76</v>
      </c>
      <c r="B149" s="73"/>
      <c r="C149" s="73"/>
      <c r="D149" s="73"/>
      <c r="E149" s="73"/>
      <c r="F149" s="73"/>
      <c r="G149" s="73"/>
      <c r="H149" s="73"/>
      <c r="I149" s="73"/>
      <c r="J149" s="74"/>
    </row>
    <row r="150" spans="1:10">
      <c r="A150" s="75" t="s">
        <v>127</v>
      </c>
      <c r="B150" s="76"/>
      <c r="C150" s="76"/>
      <c r="D150" s="76"/>
      <c r="E150" s="76"/>
      <c r="F150" s="76"/>
      <c r="G150" s="76"/>
      <c r="H150" s="76"/>
      <c r="I150" s="76"/>
      <c r="J150" s="77"/>
    </row>
    <row r="151" spans="1:10">
      <c r="A151" s="78" t="s">
        <v>128</v>
      </c>
      <c r="B151" s="78"/>
      <c r="C151" s="78"/>
      <c r="D151" s="78"/>
      <c r="E151" s="78"/>
      <c r="F151" s="78"/>
      <c r="G151" s="78"/>
      <c r="H151" s="78"/>
      <c r="I151" s="78"/>
      <c r="J151" s="78"/>
    </row>
    <row r="152" spans="1:10" ht="9.75" customHeight="1">
      <c r="A152" s="34"/>
      <c r="B152" s="34"/>
      <c r="C152" s="34"/>
      <c r="D152" s="34"/>
      <c r="E152" s="34"/>
      <c r="F152" s="34"/>
      <c r="G152" s="34"/>
      <c r="H152" s="34"/>
      <c r="I152" s="34"/>
      <c r="J152" s="34"/>
    </row>
    <row r="153" spans="1:10">
      <c r="A153" s="41" t="s">
        <v>129</v>
      </c>
      <c r="B153" s="42"/>
    </row>
    <row r="154" spans="1:10">
      <c r="A154" s="41" t="s">
        <v>131</v>
      </c>
      <c r="B154" s="51"/>
    </row>
    <row r="155" spans="1:10">
      <c r="A155" s="41" t="s">
        <v>132</v>
      </c>
      <c r="B155"/>
      <c r="C155"/>
      <c r="E155"/>
      <c r="F155"/>
      <c r="G155"/>
      <c r="H155"/>
      <c r="I155"/>
      <c r="J155"/>
    </row>
    <row r="156" spans="1:10">
      <c r="A156" s="42"/>
    </row>
    <row r="157" spans="1:10" ht="15.75" customHeight="1">
      <c r="A157" s="79"/>
      <c r="B157" s="79"/>
      <c r="C157" s="79"/>
      <c r="D157" s="79"/>
      <c r="E157" s="79"/>
      <c r="F157" s="79"/>
      <c r="G157" s="79"/>
      <c r="H157" s="79"/>
      <c r="I157" s="79"/>
      <c r="J157" s="79"/>
    </row>
    <row r="158" spans="1:10" ht="15" customHeight="1">
      <c r="A158"/>
      <c r="B158"/>
      <c r="C158"/>
      <c r="D158"/>
      <c r="E158"/>
      <c r="F158"/>
      <c r="G158"/>
      <c r="H158"/>
      <c r="I158"/>
      <c r="J158"/>
    </row>
    <row r="159" spans="1:10" ht="30" customHeight="1">
      <c r="A159"/>
      <c r="B159"/>
      <c r="C159"/>
      <c r="D159"/>
      <c r="E159"/>
      <c r="F159"/>
      <c r="G159"/>
      <c r="H159"/>
      <c r="I159"/>
      <c r="J159"/>
    </row>
    <row r="160" spans="1:10">
      <c r="A160"/>
      <c r="B160"/>
      <c r="C160"/>
      <c r="D160"/>
      <c r="E160"/>
      <c r="F160"/>
      <c r="G160"/>
      <c r="H160"/>
      <c r="I160"/>
      <c r="J160"/>
    </row>
    <row r="161" customFormat="1" ht="30" customHeight="1"/>
    <row r="162" customFormat="1"/>
    <row r="163" customFormat="1" ht="15.75" customHeight="1"/>
    <row r="164" customFormat="1" ht="15" customHeight="1"/>
    <row r="165" customFormat="1" ht="15" customHeight="1"/>
    <row r="166" customFormat="1"/>
    <row r="167" customFormat="1"/>
    <row r="168" customFormat="1"/>
    <row r="169" customFormat="1"/>
  </sheetData>
  <mergeCells count="171">
    <mergeCell ref="A5:J5"/>
    <mergeCell ref="A6:J6"/>
    <mergeCell ref="A7:J7"/>
    <mergeCell ref="B8:J8"/>
    <mergeCell ref="B9:J9"/>
    <mergeCell ref="B10:J10"/>
    <mergeCell ref="B1:J1"/>
    <mergeCell ref="B2:C2"/>
    <mergeCell ref="D2:H2"/>
    <mergeCell ref="B3:C3"/>
    <mergeCell ref="D3:H3"/>
    <mergeCell ref="A4:J4"/>
    <mergeCell ref="A17:J17"/>
    <mergeCell ref="B18:J18"/>
    <mergeCell ref="B19:J19"/>
    <mergeCell ref="B20:J20"/>
    <mergeCell ref="B21:J21"/>
    <mergeCell ref="A22:J22"/>
    <mergeCell ref="B11:J11"/>
    <mergeCell ref="B12:J12"/>
    <mergeCell ref="A13:J13"/>
    <mergeCell ref="C14:J14"/>
    <mergeCell ref="C15:J15"/>
    <mergeCell ref="C16:J16"/>
    <mergeCell ref="A23:J23"/>
    <mergeCell ref="A24:B24"/>
    <mergeCell ref="C24:E24"/>
    <mergeCell ref="F24:H24"/>
    <mergeCell ref="I24:J24"/>
    <mergeCell ref="A25:B25"/>
    <mergeCell ref="C25:E25"/>
    <mergeCell ref="F25:H25"/>
    <mergeCell ref="I25:J25"/>
    <mergeCell ref="A33:J33"/>
    <mergeCell ref="B34:J34"/>
    <mergeCell ref="B35:J35"/>
    <mergeCell ref="B36:J36"/>
    <mergeCell ref="B37:J37"/>
    <mergeCell ref="B38:J38"/>
    <mergeCell ref="A26:J26"/>
    <mergeCell ref="C27:D27"/>
    <mergeCell ref="E27:F27"/>
    <mergeCell ref="G27:H27"/>
    <mergeCell ref="I27:J27"/>
    <mergeCell ref="A32:J32"/>
    <mergeCell ref="B45:J45"/>
    <mergeCell ref="A46:J46"/>
    <mergeCell ref="A47:J47"/>
    <mergeCell ref="A48:J48"/>
    <mergeCell ref="A49:J49"/>
    <mergeCell ref="B50:J50"/>
    <mergeCell ref="B39:J39"/>
    <mergeCell ref="B40:J40"/>
    <mergeCell ref="B41:J41"/>
    <mergeCell ref="B42:J42"/>
    <mergeCell ref="B43:J43"/>
    <mergeCell ref="B44:J44"/>
    <mergeCell ref="B51:J51"/>
    <mergeCell ref="B52:J52"/>
    <mergeCell ref="B53:J53"/>
    <mergeCell ref="A54:J54"/>
    <mergeCell ref="A55:J55"/>
    <mergeCell ref="A56:B56"/>
    <mergeCell ref="C56:E56"/>
    <mergeCell ref="F56:H56"/>
    <mergeCell ref="I56:J56"/>
    <mergeCell ref="A65:J65"/>
    <mergeCell ref="A66:J66"/>
    <mergeCell ref="B67:J67"/>
    <mergeCell ref="B68:J68"/>
    <mergeCell ref="B69:J69"/>
    <mergeCell ref="B70:J70"/>
    <mergeCell ref="A57:B57"/>
    <mergeCell ref="C57:E57"/>
    <mergeCell ref="F57:H57"/>
    <mergeCell ref="I57:J57"/>
    <mergeCell ref="A58:J58"/>
    <mergeCell ref="C59:D59"/>
    <mergeCell ref="E59:F59"/>
    <mergeCell ref="G59:H59"/>
    <mergeCell ref="I59:J59"/>
    <mergeCell ref="B77:J77"/>
    <mergeCell ref="B78:J78"/>
    <mergeCell ref="B79:J79"/>
    <mergeCell ref="B80:J80"/>
    <mergeCell ref="B81:J81"/>
    <mergeCell ref="B82:J82"/>
    <mergeCell ref="B71:J71"/>
    <mergeCell ref="B72:J72"/>
    <mergeCell ref="B73:J73"/>
    <mergeCell ref="B74:J74"/>
    <mergeCell ref="B75:J75"/>
    <mergeCell ref="B76:J76"/>
    <mergeCell ref="B90:J90"/>
    <mergeCell ref="B91:J91"/>
    <mergeCell ref="A92:J92"/>
    <mergeCell ref="A93:J93"/>
    <mergeCell ref="A94:B94"/>
    <mergeCell ref="C94:E94"/>
    <mergeCell ref="F94:H94"/>
    <mergeCell ref="I94:J94"/>
    <mergeCell ref="A83:J83"/>
    <mergeCell ref="A84:J84"/>
    <mergeCell ref="A85:J85"/>
    <mergeCell ref="A87:J87"/>
    <mergeCell ref="B88:J88"/>
    <mergeCell ref="B89:J89"/>
    <mergeCell ref="A102:J102"/>
    <mergeCell ref="A103:J103"/>
    <mergeCell ref="B104:J104"/>
    <mergeCell ref="B105:J105"/>
    <mergeCell ref="B106:J106"/>
    <mergeCell ref="B107:J107"/>
    <mergeCell ref="A95:B95"/>
    <mergeCell ref="C95:E95"/>
    <mergeCell ref="F95:H95"/>
    <mergeCell ref="I95:J95"/>
    <mergeCell ref="A96:J96"/>
    <mergeCell ref="C97:D97"/>
    <mergeCell ref="E97:F97"/>
    <mergeCell ref="G97:H97"/>
    <mergeCell ref="I97:J97"/>
    <mergeCell ref="B114:J114"/>
    <mergeCell ref="B115:J115"/>
    <mergeCell ref="A116:J116"/>
    <mergeCell ref="A117:J117"/>
    <mergeCell ref="A118:J118"/>
    <mergeCell ref="A119:J119"/>
    <mergeCell ref="B108:J108"/>
    <mergeCell ref="B109:J109"/>
    <mergeCell ref="B110:J110"/>
    <mergeCell ref="B111:J111"/>
    <mergeCell ref="B112:J112"/>
    <mergeCell ref="B113:J113"/>
    <mergeCell ref="A126:B126"/>
    <mergeCell ref="C126:E126"/>
    <mergeCell ref="F126:H126"/>
    <mergeCell ref="I126:J126"/>
    <mergeCell ref="B120:J120"/>
    <mergeCell ref="B121:J121"/>
    <mergeCell ref="B122:J122"/>
    <mergeCell ref="B123:J123"/>
    <mergeCell ref="A124:J124"/>
    <mergeCell ref="A125:J125"/>
    <mergeCell ref="A157:J157"/>
    <mergeCell ref="B141:J141"/>
    <mergeCell ref="B142:J142"/>
    <mergeCell ref="B143:J143"/>
    <mergeCell ref="B144:J144"/>
    <mergeCell ref="B145:J145"/>
    <mergeCell ref="B146:J146"/>
    <mergeCell ref="A135:J135"/>
    <mergeCell ref="B136:J136"/>
    <mergeCell ref="B137:J137"/>
    <mergeCell ref="B138:J138"/>
    <mergeCell ref="B139:J139"/>
    <mergeCell ref="B140:J140"/>
    <mergeCell ref="I127:J127"/>
    <mergeCell ref="F127:H127"/>
    <mergeCell ref="C127:E127"/>
    <mergeCell ref="A127:B127"/>
    <mergeCell ref="B147:J147"/>
    <mergeCell ref="A148:J148"/>
    <mergeCell ref="A149:J149"/>
    <mergeCell ref="A150:J150"/>
    <mergeCell ref="A151:J151"/>
    <mergeCell ref="C129:D129"/>
    <mergeCell ref="E129:F129"/>
    <mergeCell ref="G129:H129"/>
    <mergeCell ref="I129:J129"/>
    <mergeCell ref="A134:J134"/>
  </mergeCells>
  <dataValidations count="16">
    <dataValidation allowBlank="1" showInputMessage="1" showErrorMessage="1" prompt="Monto ejecutado en el trimestre" sqref="H28:H31 H60:H64 H98:H101 H130:H133"/>
    <dataValidation allowBlank="1" showInputMessage="1" showErrorMessage="1" prompt="Meta alcanzada en el trimestre" sqref="G28:G31 G60:G64 G98:G101 G130:G133"/>
    <dataValidation allowBlank="1" showInputMessage="1" showErrorMessage="1" prompt="Monto presupuestado para el producto" sqref="F98 F60 F28 D28 E29:F31 D132:D133 E61:F64 D60:D64 E99:F101 D98:D101 F130 D130 E131:F133 D30:D31"/>
    <dataValidation allowBlank="1" showInputMessage="1" showErrorMessage="1" prompt="Meta anual del indicador" sqref="E98 E60 E28 C130:C133 C60:C64 C98:C101 E130 C28:C31"/>
    <dataValidation allowBlank="1" showInputMessage="1" showErrorMessage="1" prompt="Nombre del indicador" sqref="B28:B31 B60:B64 B98:B101 B130:B133"/>
    <dataValidation allowBlank="1" showInputMessage="1" showErrorMessage="1" prompt="Nombre de cada producto" sqref="A98 A28:A31 A60:A64 A130:A133"/>
    <dataValidation allowBlank="1" showInputMessage="1" showErrorMessage="1" prompt="¿En qué consiste el programa?" sqref="B19:J19 B51:J51 B89:J89 B121:J121"/>
    <dataValidation allowBlank="1" showInputMessage="1" showErrorMessage="1" prompt="Presupuesto del programa" sqref="A95:C95 A25:C25 A57:C57 F57 F95 F25 A127:C127 F127"/>
    <dataValidation allowBlank="1" showInputMessage="1" showErrorMessage="1" prompt="Oportunidades de mejora identificadas" sqref="A48:J48 A85:J85 A118:J118 A150:J150 A152:J152"/>
    <dataValidation allowBlank="1" showInputMessage="1" showErrorMessage="1" prompt="De existir desvío, explicar razones." sqref="B70:J70 B74:J74 B37:J37 B45:J45 B78:J78 B82:J82 B115:J115 B106:J107 B111:J111 B41:J41 B139:J139 B143:J143 B147:J147"/>
    <dataValidation allowBlank="1" showInputMessage="1" showErrorMessage="1" prompt="1. Describir lo plasmado en el presupuesto_x000a_2. Describir lo alcanzado en términos financieros y de producción " sqref="B69:J69 B36:J36 B73:J73 B77:J77 B114:J114 B44:J44 B40:J40 B81:J81 B110:J110 B138:J138 B146:J146 B142:J142"/>
    <dataValidation allowBlank="1" showInputMessage="1" showErrorMessage="1" prompt="¿En qué consiste el producto? su objetivo" sqref="B35:J35 B68:J68 B105:J105 B43:J43 B39:J39 B109:J109 B113:J113 B137:J137 B141:J141 B145"/>
    <dataValidation allowBlank="1" showInputMessage="1" showErrorMessage="1" prompt="Nombre del producto" sqref="B34:J34 B67:J67 B104:J104 B71:J72 B75:J76 B42:J42 B38:J38 B79:J80 B108:J108 B112:J112 B136:J136 B144:J144 B140:J140"/>
    <dataValidation allowBlank="1" showInputMessage="1" showErrorMessage="1" prompt="¿A quién va dirigido el programa?, ¿qué característica tiene esta población que requiere ser beneficiada?" sqref="B20:J20 B52:J52 B90:J90 B122:J122"/>
    <dataValidation allowBlank="1" showInputMessage="1" prompt="Nombre del capítulo" sqref="B8:J10"/>
    <dataValidation allowBlank="1" sqref="A8"/>
  </dataValidations>
  <pageMargins left="0.7" right="0.7" top="0.75" bottom="0.75" header="0.3" footer="0.3"/>
  <pageSetup paperSize="9" orientation="portrait" r:id="rId1"/>
  <drawing r:id="rId2"/>
  <legacyDrawing r:id="rId3"/>
  <tableParts count="4">
    <tablePart r:id="rId4"/>
    <tablePart r:id="rId5"/>
    <tablePart r:id="rId6"/>
    <tablePart r:id="rId7"/>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Informe 1T</vt:lpstr>
      <vt:lpstr>Informe 2T</vt:lpstr>
      <vt:lpstr>Informe 1er semestre.</vt:lpstr>
      <vt:lpstr>3T</vt:lpstr>
      <vt:lpstr>4T</vt:lpstr>
      <vt:lpstr>Informe 2do Semestre </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Marcia Morelva Carela Guillen</dc:creator>
  <cp:keywords/>
  <dc:description/>
  <cp:lastModifiedBy>Daniela Michelle Gomez Medrano</cp:lastModifiedBy>
  <cp:revision/>
  <dcterms:created xsi:type="dcterms:W3CDTF">2023-05-22T18:22:31Z</dcterms:created>
  <dcterms:modified xsi:type="dcterms:W3CDTF">2024-07-19T19:57:21Z</dcterms:modified>
  <cp:category/>
  <cp:contentStatus/>
</cp:coreProperties>
</file>